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C:\Users\maksa\Desktop\Свой прайс\Новые Лена\"/>
    </mc:Choice>
  </mc:AlternateContent>
  <xr:revisionPtr revIDLastSave="0" documentId="13_ncr:1_{6BD39D41-F43E-4702-B8B1-269C2A92B941}" xr6:coauthVersionLast="3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ДЛЯ ДЕТЕЙ" sheetId="1" r:id="rId1"/>
    <sheet name="ЦВЕТОВАЯ КАРТА" sheetId="2" r:id="rId2"/>
  </sheets>
  <externalReferences>
    <externalReference r:id="rId3"/>
  </externalReferences>
  <definedNames>
    <definedName name="_xlnm._FilterDatabase" localSheetId="0" hidden="1">'ДЛЯ ДЕТЕЙ'!$A$1:$U$736</definedName>
    <definedName name="_xlnm.Print_Area" localSheetId="0">'ДЛЯ ДЕТЕЙ'!$A$1:$V$737</definedName>
    <definedName name="СписокСкидок">[1]Скидки!$A$1:$A$9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6" i="1" l="1"/>
  <c r="P7" i="1"/>
  <c r="P9" i="1"/>
  <c r="P10" i="1"/>
  <c r="P11" i="1"/>
  <c r="P12" i="1"/>
  <c r="P13" i="1"/>
  <c r="P14" i="1"/>
  <c r="P15" i="1"/>
  <c r="P16" i="1"/>
  <c r="P17" i="1"/>
  <c r="P18" i="1"/>
  <c r="P19" i="1"/>
  <c r="P20" i="1"/>
  <c r="P22" i="1"/>
  <c r="P23" i="1"/>
  <c r="P24" i="1"/>
  <c r="P25" i="1"/>
  <c r="P26" i="1"/>
  <c r="P27" i="1"/>
  <c r="P28" i="1"/>
  <c r="P29" i="1"/>
  <c r="P30" i="1"/>
  <c r="P31" i="1"/>
  <c r="P32" i="1"/>
  <c r="P33" i="1"/>
  <c r="P35" i="1"/>
  <c r="P36" i="1"/>
  <c r="P37" i="1"/>
  <c r="P38" i="1"/>
  <c r="P39" i="1"/>
  <c r="P40" i="1"/>
  <c r="P41" i="1"/>
  <c r="P42" i="1"/>
  <c r="P43" i="1"/>
  <c r="P44" i="1"/>
  <c r="P45" i="1"/>
  <c r="P46" i="1"/>
  <c r="P48" i="1"/>
  <c r="P49" i="1"/>
  <c r="P50" i="1"/>
  <c r="P51" i="1"/>
  <c r="P52" i="1"/>
  <c r="P53" i="1"/>
  <c r="P54" i="1"/>
  <c r="P55" i="1"/>
  <c r="P56" i="1"/>
  <c r="P57" i="1"/>
  <c r="P58" i="1"/>
  <c r="P59" i="1"/>
  <c r="P61" i="1"/>
  <c r="P62" i="1"/>
  <c r="P63" i="1"/>
  <c r="P64" i="1"/>
  <c r="P65" i="1"/>
  <c r="P66" i="1"/>
  <c r="P67" i="1"/>
  <c r="P68" i="1"/>
  <c r="P69" i="1"/>
  <c r="P70" i="1"/>
  <c r="P71" i="1"/>
  <c r="P72" i="1"/>
  <c r="P74" i="1"/>
  <c r="P75" i="1"/>
  <c r="P76" i="1"/>
  <c r="P77" i="1"/>
  <c r="P78" i="1"/>
  <c r="P79" i="1"/>
  <c r="P80" i="1"/>
  <c r="P81" i="1"/>
  <c r="P82" i="1"/>
  <c r="P83" i="1"/>
  <c r="P84" i="1"/>
  <c r="P85" i="1"/>
  <c r="P87" i="1"/>
  <c r="P88" i="1"/>
  <c r="P89" i="1"/>
  <c r="P91" i="1"/>
  <c r="P92" i="1"/>
  <c r="P93" i="1"/>
  <c r="P94" i="1"/>
  <c r="P95" i="1"/>
  <c r="P96" i="1"/>
  <c r="P97" i="1"/>
  <c r="P98" i="1"/>
  <c r="P99" i="1"/>
  <c r="P100" i="1"/>
  <c r="P101" i="1"/>
  <c r="P102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7" i="1"/>
  <c r="P118" i="1"/>
  <c r="P119" i="1"/>
  <c r="P120" i="1"/>
  <c r="P121" i="1"/>
  <c r="P122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50" i="1"/>
  <c r="P151" i="1"/>
  <c r="P152" i="1"/>
  <c r="P153" i="1"/>
  <c r="P154" i="1"/>
  <c r="P155" i="1"/>
  <c r="P157" i="1"/>
  <c r="P158" i="1"/>
  <c r="P159" i="1"/>
  <c r="P160" i="1"/>
  <c r="P161" i="1"/>
  <c r="P162" i="1"/>
  <c r="P164" i="1"/>
  <c r="P165" i="1"/>
  <c r="P166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4" i="1"/>
  <c r="P195" i="1"/>
  <c r="P196" i="1"/>
  <c r="P197" i="1"/>
  <c r="P198" i="1"/>
  <c r="P199" i="1"/>
  <c r="P201" i="1"/>
  <c r="P202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3" i="1"/>
  <c r="P244" i="1"/>
  <c r="P245" i="1"/>
  <c r="P246" i="1"/>
  <c r="P248" i="1"/>
  <c r="P249" i="1"/>
  <c r="P250" i="1"/>
  <c r="P251" i="1"/>
  <c r="P253" i="1"/>
  <c r="P254" i="1"/>
  <c r="P255" i="1"/>
  <c r="P256" i="1"/>
  <c r="P257" i="1"/>
  <c r="P258" i="1"/>
  <c r="P260" i="1"/>
  <c r="P262" i="1"/>
  <c r="P264" i="1"/>
  <c r="P265" i="1"/>
  <c r="P266" i="1"/>
  <c r="P268" i="1"/>
  <c r="P270" i="1"/>
  <c r="P271" i="1"/>
  <c r="P273" i="1"/>
  <c r="P274" i="1"/>
  <c r="P276" i="1"/>
  <c r="P277" i="1"/>
  <c r="P279" i="1"/>
  <c r="P281" i="1"/>
  <c r="P282" i="1"/>
  <c r="P284" i="1"/>
  <c r="P285" i="1"/>
  <c r="P287" i="1"/>
  <c r="P288" i="1"/>
  <c r="P290" i="1"/>
  <c r="P291" i="1"/>
  <c r="P293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7" i="1"/>
  <c r="P478" i="1"/>
  <c r="P479" i="1"/>
  <c r="P480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5" i="1"/>
  <c r="P497" i="1"/>
  <c r="P498" i="1"/>
  <c r="P499" i="1"/>
  <c r="P500" i="1"/>
  <c r="P501" i="1"/>
  <c r="P502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7" i="1"/>
  <c r="P518" i="1"/>
  <c r="P519" i="1"/>
  <c r="P520" i="1"/>
  <c r="P521" i="1"/>
  <c r="P522" i="1"/>
  <c r="P524" i="1"/>
  <c r="P525" i="1"/>
  <c r="P526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7" i="1"/>
  <c r="P569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4" i="1"/>
  <c r="P585" i="1"/>
  <c r="P586" i="1"/>
  <c r="P587" i="1"/>
  <c r="P588" i="1"/>
  <c r="P589" i="1"/>
  <c r="P591" i="1"/>
  <c r="P592" i="1"/>
  <c r="P593" i="1"/>
  <c r="P594" i="1"/>
  <c r="P595" i="1"/>
  <c r="P596" i="1"/>
  <c r="P598" i="1"/>
  <c r="P599" i="1"/>
  <c r="P600" i="1"/>
  <c r="P601" i="1"/>
  <c r="P602" i="1"/>
  <c r="P603" i="1"/>
  <c r="P605" i="1"/>
  <c r="P606" i="1"/>
  <c r="P607" i="1"/>
  <c r="P608" i="1"/>
  <c r="P609" i="1"/>
  <c r="P610" i="1"/>
  <c r="P612" i="1"/>
  <c r="P613" i="1"/>
  <c r="P614" i="1"/>
  <c r="P615" i="1"/>
  <c r="P616" i="1"/>
  <c r="P617" i="1"/>
  <c r="P619" i="1"/>
  <c r="P620" i="1"/>
  <c r="P621" i="1"/>
  <c r="P622" i="1"/>
  <c r="P623" i="1"/>
  <c r="P624" i="1"/>
  <c r="P626" i="1"/>
  <c r="P627" i="1"/>
  <c r="P628" i="1"/>
  <c r="P629" i="1"/>
  <c r="P630" i="1"/>
  <c r="P631" i="1"/>
  <c r="P633" i="1"/>
  <c r="P634" i="1"/>
  <c r="P635" i="1"/>
  <c r="P636" i="1"/>
  <c r="P637" i="1"/>
  <c r="P638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2" i="1"/>
  <c r="P693" i="1"/>
  <c r="P694" i="1"/>
  <c r="P695" i="1"/>
  <c r="P696" i="1"/>
  <c r="P697" i="1"/>
  <c r="P699" i="1"/>
  <c r="P701" i="1"/>
  <c r="P702" i="1"/>
  <c r="P704" i="1"/>
  <c r="P706" i="1"/>
  <c r="P707" i="1"/>
  <c r="P708" i="1"/>
  <c r="P710" i="1"/>
  <c r="P711" i="1"/>
  <c r="P712" i="1"/>
  <c r="P713" i="1"/>
  <c r="P714" i="1"/>
  <c r="P715" i="1"/>
  <c r="P717" i="1"/>
  <c r="P718" i="1"/>
  <c r="P719" i="1"/>
  <c r="P720" i="1"/>
  <c r="P721" i="1"/>
  <c r="P722" i="1"/>
  <c r="P724" i="1"/>
  <c r="P726" i="1"/>
  <c r="P728" i="1"/>
  <c r="P729" i="1"/>
  <c r="P730" i="1"/>
  <c r="P731" i="1"/>
  <c r="P733" i="1"/>
  <c r="P734" i="1"/>
  <c r="P736" i="1"/>
  <c r="P5" i="1"/>
  <c r="O6" i="1"/>
  <c r="O7" i="1"/>
  <c r="O9" i="1"/>
  <c r="O10" i="1"/>
  <c r="O11" i="1"/>
  <c r="O12" i="1"/>
  <c r="O13" i="1"/>
  <c r="O14" i="1"/>
  <c r="O15" i="1"/>
  <c r="O16" i="1"/>
  <c r="O17" i="1"/>
  <c r="O18" i="1"/>
  <c r="O19" i="1"/>
  <c r="O20" i="1"/>
  <c r="O22" i="1"/>
  <c r="O23" i="1"/>
  <c r="O24" i="1"/>
  <c r="O25" i="1"/>
  <c r="O26" i="1"/>
  <c r="O27" i="1"/>
  <c r="O28" i="1"/>
  <c r="O29" i="1"/>
  <c r="O30" i="1"/>
  <c r="O31" i="1"/>
  <c r="O32" i="1"/>
  <c r="O33" i="1"/>
  <c r="O35" i="1"/>
  <c r="O36" i="1"/>
  <c r="O37" i="1"/>
  <c r="O38" i="1"/>
  <c r="O39" i="1"/>
  <c r="O40" i="1"/>
  <c r="O41" i="1"/>
  <c r="O42" i="1"/>
  <c r="O43" i="1"/>
  <c r="O44" i="1"/>
  <c r="O45" i="1"/>
  <c r="O46" i="1"/>
  <c r="O48" i="1"/>
  <c r="O49" i="1"/>
  <c r="O50" i="1"/>
  <c r="O51" i="1"/>
  <c r="O52" i="1"/>
  <c r="O53" i="1"/>
  <c r="O54" i="1"/>
  <c r="O55" i="1"/>
  <c r="O56" i="1"/>
  <c r="O57" i="1"/>
  <c r="O58" i="1"/>
  <c r="O59" i="1"/>
  <c r="O61" i="1"/>
  <c r="O62" i="1"/>
  <c r="O63" i="1"/>
  <c r="O64" i="1"/>
  <c r="O65" i="1"/>
  <c r="O66" i="1"/>
  <c r="O67" i="1"/>
  <c r="O68" i="1"/>
  <c r="O69" i="1"/>
  <c r="O70" i="1"/>
  <c r="O71" i="1"/>
  <c r="O72" i="1"/>
  <c r="O74" i="1"/>
  <c r="O75" i="1"/>
  <c r="O76" i="1"/>
  <c r="O77" i="1"/>
  <c r="O78" i="1"/>
  <c r="O79" i="1"/>
  <c r="O80" i="1"/>
  <c r="O81" i="1"/>
  <c r="O82" i="1"/>
  <c r="O83" i="1"/>
  <c r="O84" i="1"/>
  <c r="O85" i="1"/>
  <c r="O87" i="1"/>
  <c r="O88" i="1"/>
  <c r="O89" i="1"/>
  <c r="O91" i="1"/>
  <c r="O92" i="1"/>
  <c r="O93" i="1"/>
  <c r="O94" i="1"/>
  <c r="O95" i="1"/>
  <c r="O96" i="1"/>
  <c r="O97" i="1"/>
  <c r="O98" i="1"/>
  <c r="O99" i="1"/>
  <c r="O100" i="1"/>
  <c r="O101" i="1"/>
  <c r="O102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7" i="1"/>
  <c r="O118" i="1"/>
  <c r="O119" i="1"/>
  <c r="O120" i="1"/>
  <c r="O121" i="1"/>
  <c r="O122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50" i="1"/>
  <c r="O151" i="1"/>
  <c r="O152" i="1"/>
  <c r="O153" i="1"/>
  <c r="O154" i="1"/>
  <c r="O155" i="1"/>
  <c r="O157" i="1"/>
  <c r="O158" i="1"/>
  <c r="O159" i="1"/>
  <c r="O160" i="1"/>
  <c r="O161" i="1"/>
  <c r="O162" i="1"/>
  <c r="O164" i="1"/>
  <c r="O165" i="1"/>
  <c r="O166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4" i="1"/>
  <c r="O195" i="1"/>
  <c r="O196" i="1"/>
  <c r="O197" i="1"/>
  <c r="O198" i="1"/>
  <c r="O199" i="1"/>
  <c r="O201" i="1"/>
  <c r="O202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3" i="1"/>
  <c r="O244" i="1"/>
  <c r="O245" i="1"/>
  <c r="O246" i="1"/>
  <c r="O248" i="1"/>
  <c r="O249" i="1"/>
  <c r="O250" i="1"/>
  <c r="O251" i="1"/>
  <c r="O253" i="1"/>
  <c r="O254" i="1"/>
  <c r="O255" i="1"/>
  <c r="O256" i="1"/>
  <c r="O257" i="1"/>
  <c r="O258" i="1"/>
  <c r="O260" i="1"/>
  <c r="O262" i="1"/>
  <c r="O264" i="1"/>
  <c r="O265" i="1"/>
  <c r="O266" i="1"/>
  <c r="O268" i="1"/>
  <c r="O270" i="1"/>
  <c r="O271" i="1"/>
  <c r="O273" i="1"/>
  <c r="O274" i="1"/>
  <c r="O276" i="1"/>
  <c r="O277" i="1"/>
  <c r="O279" i="1"/>
  <c r="O281" i="1"/>
  <c r="O282" i="1"/>
  <c r="O284" i="1"/>
  <c r="O285" i="1"/>
  <c r="O287" i="1"/>
  <c r="O288" i="1"/>
  <c r="O290" i="1"/>
  <c r="O291" i="1"/>
  <c r="O293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7" i="1"/>
  <c r="O478" i="1"/>
  <c r="O479" i="1"/>
  <c r="O480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5" i="1"/>
  <c r="O497" i="1"/>
  <c r="O498" i="1"/>
  <c r="O499" i="1"/>
  <c r="O500" i="1"/>
  <c r="O501" i="1"/>
  <c r="O502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7" i="1"/>
  <c r="O518" i="1"/>
  <c r="O519" i="1"/>
  <c r="O520" i="1"/>
  <c r="O521" i="1"/>
  <c r="O522" i="1"/>
  <c r="O524" i="1"/>
  <c r="O525" i="1"/>
  <c r="O526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7" i="1"/>
  <c r="O569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4" i="1"/>
  <c r="O585" i="1"/>
  <c r="O586" i="1"/>
  <c r="O587" i="1"/>
  <c r="O588" i="1"/>
  <c r="O589" i="1"/>
  <c r="O591" i="1"/>
  <c r="O592" i="1"/>
  <c r="O593" i="1"/>
  <c r="O594" i="1"/>
  <c r="O595" i="1"/>
  <c r="O596" i="1"/>
  <c r="O598" i="1"/>
  <c r="O599" i="1"/>
  <c r="O600" i="1"/>
  <c r="O601" i="1"/>
  <c r="O602" i="1"/>
  <c r="O603" i="1"/>
  <c r="O605" i="1"/>
  <c r="O606" i="1"/>
  <c r="O607" i="1"/>
  <c r="O608" i="1"/>
  <c r="O609" i="1"/>
  <c r="O610" i="1"/>
  <c r="O612" i="1"/>
  <c r="O613" i="1"/>
  <c r="O614" i="1"/>
  <c r="O615" i="1"/>
  <c r="O616" i="1"/>
  <c r="O617" i="1"/>
  <c r="O619" i="1"/>
  <c r="O620" i="1"/>
  <c r="O621" i="1"/>
  <c r="O622" i="1"/>
  <c r="O623" i="1"/>
  <c r="O624" i="1"/>
  <c r="O626" i="1"/>
  <c r="O627" i="1"/>
  <c r="O628" i="1"/>
  <c r="O629" i="1"/>
  <c r="O630" i="1"/>
  <c r="O631" i="1"/>
  <c r="O633" i="1"/>
  <c r="O634" i="1"/>
  <c r="O635" i="1"/>
  <c r="O636" i="1"/>
  <c r="O637" i="1"/>
  <c r="O638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2" i="1"/>
  <c r="O693" i="1"/>
  <c r="O694" i="1"/>
  <c r="O695" i="1"/>
  <c r="O696" i="1"/>
  <c r="O697" i="1"/>
  <c r="O699" i="1"/>
  <c r="O701" i="1"/>
  <c r="O702" i="1"/>
  <c r="O704" i="1"/>
  <c r="O706" i="1"/>
  <c r="O707" i="1"/>
  <c r="O708" i="1"/>
  <c r="O710" i="1"/>
  <c r="O711" i="1"/>
  <c r="O712" i="1"/>
  <c r="O713" i="1"/>
  <c r="O714" i="1"/>
  <c r="O715" i="1"/>
  <c r="O717" i="1"/>
  <c r="O718" i="1"/>
  <c r="O719" i="1"/>
  <c r="O720" i="1"/>
  <c r="O721" i="1"/>
  <c r="O722" i="1"/>
  <c r="O724" i="1"/>
  <c r="O726" i="1"/>
  <c r="O728" i="1"/>
  <c r="O729" i="1"/>
  <c r="O730" i="1"/>
  <c r="O731" i="1"/>
  <c r="O733" i="1"/>
  <c r="O734" i="1"/>
  <c r="O736" i="1"/>
  <c r="O5" i="1"/>
  <c r="N6" i="1" l="1"/>
  <c r="N7" i="1"/>
  <c r="N9" i="1"/>
  <c r="N10" i="1"/>
  <c r="N11" i="1"/>
  <c r="N12" i="1"/>
  <c r="N13" i="1"/>
  <c r="N14" i="1"/>
  <c r="N15" i="1"/>
  <c r="N16" i="1"/>
  <c r="N17" i="1"/>
  <c r="N18" i="1"/>
  <c r="N19" i="1"/>
  <c r="N20" i="1"/>
  <c r="N22" i="1"/>
  <c r="N23" i="1"/>
  <c r="N24" i="1"/>
  <c r="N25" i="1"/>
  <c r="N26" i="1"/>
  <c r="N27" i="1"/>
  <c r="N28" i="1"/>
  <c r="N29" i="1"/>
  <c r="N30" i="1"/>
  <c r="N31" i="1"/>
  <c r="N32" i="1"/>
  <c r="N33" i="1"/>
  <c r="N35" i="1"/>
  <c r="N36" i="1"/>
  <c r="N37" i="1"/>
  <c r="N38" i="1"/>
  <c r="N39" i="1"/>
  <c r="N40" i="1"/>
  <c r="N41" i="1"/>
  <c r="N42" i="1"/>
  <c r="N43" i="1"/>
  <c r="N44" i="1"/>
  <c r="N45" i="1"/>
  <c r="N46" i="1"/>
  <c r="N48" i="1"/>
  <c r="N49" i="1"/>
  <c r="N50" i="1"/>
  <c r="N51" i="1"/>
  <c r="N52" i="1"/>
  <c r="N53" i="1"/>
  <c r="N54" i="1"/>
  <c r="N55" i="1"/>
  <c r="N56" i="1"/>
  <c r="N57" i="1"/>
  <c r="N58" i="1"/>
  <c r="N59" i="1"/>
  <c r="N61" i="1"/>
  <c r="N62" i="1"/>
  <c r="N63" i="1"/>
  <c r="N64" i="1"/>
  <c r="N65" i="1"/>
  <c r="N66" i="1"/>
  <c r="N67" i="1"/>
  <c r="N68" i="1"/>
  <c r="N69" i="1"/>
  <c r="N70" i="1"/>
  <c r="N71" i="1"/>
  <c r="N72" i="1"/>
  <c r="N74" i="1"/>
  <c r="N75" i="1"/>
  <c r="N76" i="1"/>
  <c r="N77" i="1"/>
  <c r="N78" i="1"/>
  <c r="N79" i="1"/>
  <c r="N80" i="1"/>
  <c r="N81" i="1"/>
  <c r="N82" i="1"/>
  <c r="N83" i="1"/>
  <c r="N84" i="1"/>
  <c r="N85" i="1"/>
  <c r="N87" i="1"/>
  <c r="N88" i="1"/>
  <c r="N89" i="1"/>
  <c r="N91" i="1"/>
  <c r="N92" i="1"/>
  <c r="N93" i="1"/>
  <c r="N94" i="1"/>
  <c r="N95" i="1"/>
  <c r="N96" i="1"/>
  <c r="N97" i="1"/>
  <c r="N98" i="1"/>
  <c r="N99" i="1"/>
  <c r="N100" i="1"/>
  <c r="N101" i="1"/>
  <c r="N102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7" i="1"/>
  <c r="N118" i="1"/>
  <c r="N119" i="1"/>
  <c r="N120" i="1"/>
  <c r="N121" i="1"/>
  <c r="N122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50" i="1"/>
  <c r="N151" i="1"/>
  <c r="N152" i="1"/>
  <c r="N153" i="1"/>
  <c r="N154" i="1"/>
  <c r="N155" i="1"/>
  <c r="N157" i="1"/>
  <c r="N158" i="1"/>
  <c r="N159" i="1"/>
  <c r="N160" i="1"/>
  <c r="N161" i="1"/>
  <c r="N162" i="1"/>
  <c r="N164" i="1"/>
  <c r="N165" i="1"/>
  <c r="N166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4" i="1"/>
  <c r="N195" i="1"/>
  <c r="N196" i="1"/>
  <c r="N197" i="1"/>
  <c r="N198" i="1"/>
  <c r="N199" i="1"/>
  <c r="N201" i="1"/>
  <c r="N202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3" i="1"/>
  <c r="N244" i="1"/>
  <c r="N245" i="1"/>
  <c r="N246" i="1"/>
  <c r="N248" i="1"/>
  <c r="N249" i="1"/>
  <c r="N250" i="1"/>
  <c r="N251" i="1"/>
  <c r="N253" i="1"/>
  <c r="N254" i="1"/>
  <c r="N255" i="1"/>
  <c r="N256" i="1"/>
  <c r="N257" i="1"/>
  <c r="N258" i="1"/>
  <c r="N260" i="1"/>
  <c r="N262" i="1"/>
  <c r="N264" i="1"/>
  <c r="N265" i="1"/>
  <c r="N266" i="1"/>
  <c r="N268" i="1"/>
  <c r="N270" i="1"/>
  <c r="N271" i="1"/>
  <c r="N273" i="1"/>
  <c r="N274" i="1"/>
  <c r="N276" i="1"/>
  <c r="N277" i="1"/>
  <c r="N279" i="1"/>
  <c r="N281" i="1"/>
  <c r="N282" i="1"/>
  <c r="N284" i="1"/>
  <c r="N285" i="1"/>
  <c r="N287" i="1"/>
  <c r="N288" i="1"/>
  <c r="N290" i="1"/>
  <c r="N291" i="1"/>
  <c r="N293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7" i="1"/>
  <c r="N478" i="1"/>
  <c r="N479" i="1"/>
  <c r="N480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5" i="1"/>
  <c r="N497" i="1"/>
  <c r="N498" i="1"/>
  <c r="N499" i="1"/>
  <c r="N500" i="1"/>
  <c r="N501" i="1"/>
  <c r="N502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7" i="1"/>
  <c r="N518" i="1"/>
  <c r="N519" i="1"/>
  <c r="N520" i="1"/>
  <c r="N521" i="1"/>
  <c r="N522" i="1"/>
  <c r="N524" i="1"/>
  <c r="N525" i="1"/>
  <c r="N526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7" i="1"/>
  <c r="N569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4" i="1"/>
  <c r="N585" i="1"/>
  <c r="N586" i="1"/>
  <c r="N587" i="1"/>
  <c r="N588" i="1"/>
  <c r="N589" i="1"/>
  <c r="N591" i="1"/>
  <c r="N592" i="1"/>
  <c r="N593" i="1"/>
  <c r="N594" i="1"/>
  <c r="N595" i="1"/>
  <c r="N596" i="1"/>
  <c r="N598" i="1"/>
  <c r="N599" i="1"/>
  <c r="N600" i="1"/>
  <c r="N601" i="1"/>
  <c r="N602" i="1"/>
  <c r="N603" i="1"/>
  <c r="N605" i="1"/>
  <c r="N606" i="1"/>
  <c r="N607" i="1"/>
  <c r="N608" i="1"/>
  <c r="N609" i="1"/>
  <c r="N610" i="1"/>
  <c r="N612" i="1"/>
  <c r="N613" i="1"/>
  <c r="N614" i="1"/>
  <c r="N615" i="1"/>
  <c r="N616" i="1"/>
  <c r="N617" i="1"/>
  <c r="N619" i="1"/>
  <c r="N620" i="1"/>
  <c r="N621" i="1"/>
  <c r="N622" i="1"/>
  <c r="N623" i="1"/>
  <c r="N624" i="1"/>
  <c r="N626" i="1"/>
  <c r="N627" i="1"/>
  <c r="N628" i="1"/>
  <c r="N629" i="1"/>
  <c r="N630" i="1"/>
  <c r="N631" i="1"/>
  <c r="N633" i="1"/>
  <c r="N634" i="1"/>
  <c r="N635" i="1"/>
  <c r="N636" i="1"/>
  <c r="N637" i="1"/>
  <c r="N638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2" i="1"/>
  <c r="N693" i="1"/>
  <c r="N694" i="1"/>
  <c r="N695" i="1"/>
  <c r="N696" i="1"/>
  <c r="N697" i="1"/>
  <c r="N699" i="1"/>
  <c r="N701" i="1"/>
  <c r="N702" i="1"/>
  <c r="N704" i="1"/>
  <c r="N706" i="1"/>
  <c r="N707" i="1"/>
  <c r="N708" i="1"/>
  <c r="N710" i="1"/>
  <c r="N711" i="1"/>
  <c r="N712" i="1"/>
  <c r="N713" i="1"/>
  <c r="N714" i="1"/>
  <c r="N715" i="1"/>
  <c r="N717" i="1"/>
  <c r="N718" i="1"/>
  <c r="N719" i="1"/>
  <c r="N720" i="1"/>
  <c r="N721" i="1"/>
  <c r="N722" i="1"/>
  <c r="N724" i="1"/>
  <c r="N726" i="1"/>
  <c r="N728" i="1"/>
  <c r="N729" i="1"/>
  <c r="N730" i="1"/>
  <c r="N731" i="1"/>
  <c r="N733" i="1"/>
  <c r="N734" i="1"/>
  <c r="N736" i="1"/>
  <c r="N5" i="1"/>
  <c r="R218" i="1" l="1"/>
  <c r="R219" i="1"/>
  <c r="R224" i="1"/>
  <c r="R227" i="1"/>
  <c r="R221" i="1"/>
  <c r="R226" i="1"/>
  <c r="R217" i="1"/>
  <c r="R222" i="1"/>
  <c r="R225" i="1"/>
  <c r="R220" i="1"/>
  <c r="R223" i="1"/>
  <c r="R228" i="1"/>
  <c r="R5" i="1" l="1"/>
  <c r="R6" i="1"/>
  <c r="R7" i="1"/>
  <c r="R9" i="1"/>
  <c r="R10" i="1"/>
  <c r="R11" i="1"/>
  <c r="R12" i="1"/>
  <c r="R13" i="1"/>
  <c r="R14" i="1"/>
  <c r="R15" i="1"/>
  <c r="R16" i="1"/>
  <c r="R17" i="1"/>
  <c r="R18" i="1"/>
  <c r="R19" i="1"/>
  <c r="R20" i="1"/>
  <c r="R22" i="1"/>
  <c r="R23" i="1"/>
  <c r="R24" i="1"/>
  <c r="R25" i="1"/>
  <c r="R26" i="1"/>
  <c r="R27" i="1"/>
  <c r="R28" i="1"/>
  <c r="R29" i="1"/>
  <c r="R30" i="1"/>
  <c r="R31" i="1"/>
  <c r="R32" i="1"/>
  <c r="R33" i="1"/>
  <c r="R35" i="1"/>
  <c r="R36" i="1"/>
  <c r="R37" i="1"/>
  <c r="R38" i="1"/>
  <c r="R39" i="1"/>
  <c r="R40" i="1"/>
  <c r="R41" i="1"/>
  <c r="R42" i="1"/>
  <c r="R43" i="1"/>
  <c r="R44" i="1"/>
  <c r="R45" i="1"/>
  <c r="R46" i="1"/>
  <c r="R48" i="1"/>
  <c r="R49" i="1"/>
  <c r="R50" i="1"/>
  <c r="R51" i="1"/>
  <c r="R52" i="1"/>
  <c r="R53" i="1"/>
  <c r="R54" i="1"/>
  <c r="R55" i="1"/>
  <c r="R56" i="1"/>
  <c r="R57" i="1"/>
  <c r="R58" i="1"/>
  <c r="R59" i="1"/>
  <c r="R61" i="1"/>
  <c r="R62" i="1"/>
  <c r="R63" i="1"/>
  <c r="R64" i="1"/>
  <c r="R65" i="1"/>
  <c r="R66" i="1"/>
  <c r="R67" i="1"/>
  <c r="R68" i="1"/>
  <c r="R69" i="1"/>
  <c r="R70" i="1"/>
  <c r="R71" i="1"/>
  <c r="R72" i="1"/>
  <c r="R74" i="1"/>
  <c r="R75" i="1"/>
  <c r="R76" i="1"/>
  <c r="R77" i="1"/>
  <c r="R78" i="1"/>
  <c r="R79" i="1"/>
  <c r="R80" i="1"/>
  <c r="R81" i="1"/>
  <c r="R82" i="1"/>
  <c r="R83" i="1"/>
  <c r="R84" i="1"/>
  <c r="R85" i="1"/>
  <c r="R87" i="1"/>
  <c r="R88" i="1"/>
  <c r="R89" i="1"/>
  <c r="R91" i="1"/>
  <c r="R92" i="1"/>
  <c r="R93" i="1"/>
  <c r="R94" i="1"/>
  <c r="R95" i="1"/>
  <c r="R96" i="1"/>
  <c r="R97" i="1"/>
  <c r="R98" i="1"/>
  <c r="R99" i="1"/>
  <c r="R100" i="1"/>
  <c r="R101" i="1"/>
  <c r="R102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8" i="1"/>
  <c r="R120" i="1"/>
  <c r="R122" i="1"/>
  <c r="R125" i="1"/>
  <c r="R127" i="1"/>
  <c r="R129" i="1"/>
  <c r="R131" i="1"/>
  <c r="R133" i="1"/>
  <c r="R135" i="1"/>
  <c r="R138" i="1"/>
  <c r="R140" i="1"/>
  <c r="R142" i="1"/>
  <c r="R144" i="1"/>
  <c r="R146" i="1"/>
  <c r="R148" i="1"/>
  <c r="R151" i="1"/>
  <c r="R153" i="1"/>
  <c r="R155" i="1"/>
  <c r="R158" i="1"/>
  <c r="R160" i="1"/>
  <c r="R162" i="1"/>
  <c r="R165" i="1"/>
  <c r="R168" i="1"/>
  <c r="R170" i="1"/>
  <c r="R172" i="1"/>
  <c r="R174" i="1"/>
  <c r="R176" i="1"/>
  <c r="R178" i="1"/>
  <c r="R181" i="1"/>
  <c r="R183" i="1"/>
  <c r="R185" i="1"/>
  <c r="R187" i="1"/>
  <c r="R189" i="1"/>
  <c r="R191" i="1"/>
  <c r="R194" i="1"/>
  <c r="R196" i="1"/>
  <c r="R198" i="1"/>
  <c r="R201" i="1"/>
  <c r="R204" i="1"/>
  <c r="R206" i="1"/>
  <c r="R208" i="1"/>
  <c r="R117" i="1"/>
  <c r="R119" i="1"/>
  <c r="R121" i="1"/>
  <c r="R124" i="1"/>
  <c r="R126" i="1"/>
  <c r="R128" i="1"/>
  <c r="R130" i="1"/>
  <c r="R132" i="1"/>
  <c r="R134" i="1"/>
  <c r="R137" i="1"/>
  <c r="R139" i="1"/>
  <c r="R141" i="1"/>
  <c r="R143" i="1"/>
  <c r="R145" i="1"/>
  <c r="R147" i="1"/>
  <c r="R150" i="1"/>
  <c r="R152" i="1"/>
  <c r="R154" i="1"/>
  <c r="R157" i="1"/>
  <c r="R159" i="1"/>
  <c r="R161" i="1"/>
  <c r="R164" i="1"/>
  <c r="R166" i="1"/>
  <c r="R169" i="1"/>
  <c r="R171" i="1"/>
  <c r="R173" i="1"/>
  <c r="R175" i="1"/>
  <c r="R177" i="1"/>
  <c r="R179" i="1"/>
  <c r="R182" i="1"/>
  <c r="R184" i="1"/>
  <c r="R186" i="1"/>
  <c r="R188" i="1"/>
  <c r="R190" i="1"/>
  <c r="R192" i="1"/>
  <c r="R195" i="1"/>
  <c r="R197" i="1"/>
  <c r="R199" i="1"/>
  <c r="R202" i="1"/>
  <c r="R205" i="1"/>
  <c r="R207" i="1"/>
  <c r="R209" i="1"/>
  <c r="R212" i="1"/>
  <c r="R214" i="1"/>
  <c r="R230" i="1"/>
  <c r="R232" i="1"/>
  <c r="R234" i="1"/>
  <c r="R236" i="1"/>
  <c r="R238" i="1"/>
  <c r="R240" i="1"/>
  <c r="R243" i="1"/>
  <c r="R245" i="1"/>
  <c r="R246" i="1"/>
  <c r="R248" i="1"/>
  <c r="R249" i="1"/>
  <c r="R250" i="1"/>
  <c r="R251" i="1"/>
  <c r="R253" i="1"/>
  <c r="R254" i="1"/>
  <c r="R255" i="1"/>
  <c r="R256" i="1"/>
  <c r="R257" i="1"/>
  <c r="R258" i="1"/>
  <c r="R260" i="1"/>
  <c r="R262" i="1"/>
  <c r="R264" i="1"/>
  <c r="R265" i="1"/>
  <c r="R266" i="1"/>
  <c r="R268" i="1"/>
  <c r="R270" i="1"/>
  <c r="R271" i="1"/>
  <c r="R273" i="1"/>
  <c r="R276" i="1"/>
  <c r="R279" i="1"/>
  <c r="R282" i="1"/>
  <c r="R285" i="1"/>
  <c r="R288" i="1"/>
  <c r="R291" i="1"/>
  <c r="R295" i="1"/>
  <c r="R297" i="1"/>
  <c r="R299" i="1"/>
  <c r="R301" i="1"/>
  <c r="R303" i="1"/>
  <c r="R305" i="1"/>
  <c r="R308" i="1"/>
  <c r="R310" i="1"/>
  <c r="R312" i="1"/>
  <c r="R314" i="1"/>
  <c r="R316" i="1"/>
  <c r="R318" i="1"/>
  <c r="R321" i="1"/>
  <c r="R323" i="1"/>
  <c r="R325" i="1"/>
  <c r="R327" i="1"/>
  <c r="R329" i="1"/>
  <c r="R331" i="1"/>
  <c r="R334" i="1"/>
  <c r="R336" i="1"/>
  <c r="R338" i="1"/>
  <c r="R340" i="1"/>
  <c r="R342" i="1"/>
  <c r="R344" i="1"/>
  <c r="R347" i="1"/>
  <c r="R349" i="1"/>
  <c r="R351" i="1"/>
  <c r="R353" i="1"/>
  <c r="R355" i="1"/>
  <c r="R357" i="1"/>
  <c r="R362" i="1"/>
  <c r="R364" i="1"/>
  <c r="R210" i="1"/>
  <c r="R211" i="1"/>
  <c r="R213" i="1"/>
  <c r="R215" i="1"/>
  <c r="R231" i="1"/>
  <c r="R233" i="1"/>
  <c r="R235" i="1"/>
  <c r="R237" i="1"/>
  <c r="R239" i="1"/>
  <c r="R241" i="1"/>
  <c r="R244" i="1"/>
  <c r="R274" i="1"/>
  <c r="R277" i="1"/>
  <c r="R281" i="1"/>
  <c r="R284" i="1"/>
  <c r="R287" i="1"/>
  <c r="R290" i="1"/>
  <c r="R293" i="1"/>
  <c r="R296" i="1"/>
  <c r="R298" i="1"/>
  <c r="R300" i="1"/>
  <c r="R302" i="1"/>
  <c r="R304" i="1"/>
  <c r="R306" i="1"/>
  <c r="R309" i="1"/>
  <c r="R311" i="1"/>
  <c r="R313" i="1"/>
  <c r="R315" i="1"/>
  <c r="R317" i="1"/>
  <c r="R319" i="1"/>
  <c r="R322" i="1"/>
  <c r="R324" i="1"/>
  <c r="R326" i="1"/>
  <c r="R328" i="1"/>
  <c r="R330" i="1"/>
  <c r="R332" i="1"/>
  <c r="R335" i="1"/>
  <c r="R337" i="1"/>
  <c r="R339" i="1"/>
  <c r="R341" i="1"/>
  <c r="R343" i="1"/>
  <c r="R345" i="1"/>
  <c r="R348" i="1"/>
  <c r="R350" i="1"/>
  <c r="R352" i="1"/>
  <c r="R354" i="1"/>
  <c r="R356" i="1"/>
  <c r="R360" i="1"/>
  <c r="R363" i="1"/>
  <c r="R366" i="1"/>
  <c r="R368" i="1"/>
  <c r="R370" i="1"/>
  <c r="R373" i="1"/>
  <c r="R375" i="1"/>
  <c r="R377" i="1"/>
  <c r="R379" i="1"/>
  <c r="R381" i="1"/>
  <c r="R383" i="1"/>
  <c r="R386" i="1"/>
  <c r="R388" i="1"/>
  <c r="R390" i="1"/>
  <c r="R392" i="1"/>
  <c r="R394" i="1"/>
  <c r="R396" i="1"/>
  <c r="R399" i="1"/>
  <c r="R401" i="1"/>
  <c r="R403" i="1"/>
  <c r="R405" i="1"/>
  <c r="R407" i="1"/>
  <c r="R409" i="1"/>
  <c r="R412" i="1"/>
  <c r="R414" i="1"/>
  <c r="R416" i="1"/>
  <c r="R418" i="1"/>
  <c r="R420" i="1"/>
  <c r="R422" i="1"/>
  <c r="R425" i="1"/>
  <c r="R427" i="1"/>
  <c r="R429" i="1"/>
  <c r="R431" i="1"/>
  <c r="R433" i="1"/>
  <c r="R435" i="1"/>
  <c r="R438" i="1"/>
  <c r="R440" i="1"/>
  <c r="R442" i="1"/>
  <c r="R444" i="1"/>
  <c r="R446" i="1"/>
  <c r="R448" i="1"/>
  <c r="R451" i="1"/>
  <c r="R453" i="1"/>
  <c r="R455" i="1"/>
  <c r="R457" i="1"/>
  <c r="R459" i="1"/>
  <c r="R464" i="1"/>
  <c r="R468" i="1"/>
  <c r="R472" i="1"/>
  <c r="R477" i="1"/>
  <c r="R482" i="1"/>
  <c r="R486" i="1"/>
  <c r="R490" i="1"/>
  <c r="R495" i="1"/>
  <c r="R500" i="1"/>
  <c r="R505" i="1"/>
  <c r="R509" i="1"/>
  <c r="R513" i="1"/>
  <c r="R358" i="1"/>
  <c r="R361" i="1"/>
  <c r="R365" i="1"/>
  <c r="R367" i="1"/>
  <c r="R369" i="1"/>
  <c r="R371" i="1"/>
  <c r="R374" i="1"/>
  <c r="R376" i="1"/>
  <c r="R378" i="1"/>
  <c r="R380" i="1"/>
  <c r="R382" i="1"/>
  <c r="R384" i="1"/>
  <c r="R387" i="1"/>
  <c r="R389" i="1"/>
  <c r="R391" i="1"/>
  <c r="R393" i="1"/>
  <c r="R395" i="1"/>
  <c r="R397" i="1"/>
  <c r="R400" i="1"/>
  <c r="R402" i="1"/>
  <c r="R404" i="1"/>
  <c r="R406" i="1"/>
  <c r="R408" i="1"/>
  <c r="R410" i="1"/>
  <c r="R413" i="1"/>
  <c r="R415" i="1"/>
  <c r="R417" i="1"/>
  <c r="R419" i="1"/>
  <c r="R421" i="1"/>
  <c r="R423" i="1"/>
  <c r="R426" i="1"/>
  <c r="R428" i="1"/>
  <c r="R430" i="1"/>
  <c r="R432" i="1"/>
  <c r="R434" i="1"/>
  <c r="R436" i="1"/>
  <c r="R439" i="1"/>
  <c r="R441" i="1"/>
  <c r="R443" i="1"/>
  <c r="R445" i="1"/>
  <c r="R447" i="1"/>
  <c r="R449" i="1"/>
  <c r="R452" i="1"/>
  <c r="R454" i="1"/>
  <c r="R456" i="1"/>
  <c r="R458" i="1"/>
  <c r="R461" i="1"/>
  <c r="R466" i="1"/>
  <c r="R470" i="1"/>
  <c r="R474" i="1"/>
  <c r="R479" i="1"/>
  <c r="R484" i="1"/>
  <c r="R488" i="1"/>
  <c r="R492" i="1"/>
  <c r="R498" i="1"/>
  <c r="R502" i="1"/>
  <c r="R507" i="1"/>
  <c r="R511" i="1"/>
  <c r="R515" i="1"/>
  <c r="R460" i="1"/>
  <c r="R462" i="1"/>
  <c r="R465" i="1"/>
  <c r="R467" i="1"/>
  <c r="R469" i="1"/>
  <c r="R471" i="1"/>
  <c r="R473" i="1"/>
  <c r="R475" i="1"/>
  <c r="R478" i="1"/>
  <c r="R480" i="1"/>
  <c r="R483" i="1"/>
  <c r="R485" i="1"/>
  <c r="R487" i="1"/>
  <c r="R489" i="1"/>
  <c r="R491" i="1"/>
  <c r="R493" i="1"/>
  <c r="R497" i="1"/>
  <c r="R499" i="1"/>
  <c r="R501" i="1"/>
  <c r="R504" i="1"/>
  <c r="R506" i="1"/>
  <c r="R508" i="1"/>
  <c r="R510" i="1"/>
  <c r="R512" i="1"/>
  <c r="R514" i="1"/>
  <c r="R518" i="1"/>
  <c r="R520" i="1"/>
  <c r="R522" i="1"/>
  <c r="R525" i="1"/>
  <c r="R528" i="1"/>
  <c r="R530" i="1"/>
  <c r="R532" i="1"/>
  <c r="R534" i="1"/>
  <c r="R536" i="1"/>
  <c r="R538" i="1"/>
  <c r="R541" i="1"/>
  <c r="R543" i="1"/>
  <c r="R545" i="1"/>
  <c r="R547" i="1"/>
  <c r="R549" i="1"/>
  <c r="R551" i="1"/>
  <c r="R554" i="1"/>
  <c r="R556" i="1"/>
  <c r="R558" i="1"/>
  <c r="R560" i="1"/>
  <c r="R562" i="1"/>
  <c r="R564" i="1"/>
  <c r="R567" i="1"/>
  <c r="R571" i="1"/>
  <c r="R573" i="1"/>
  <c r="R575" i="1"/>
  <c r="R577" i="1"/>
  <c r="R579" i="1"/>
  <c r="R517" i="1"/>
  <c r="R519" i="1"/>
  <c r="R521" i="1"/>
  <c r="R524" i="1"/>
  <c r="R526" i="1"/>
  <c r="R529" i="1"/>
  <c r="R531" i="1"/>
  <c r="R533" i="1"/>
  <c r="R535" i="1"/>
  <c r="R537" i="1"/>
  <c r="R539" i="1"/>
  <c r="R542" i="1"/>
  <c r="R544" i="1"/>
  <c r="R546" i="1"/>
  <c r="R548" i="1"/>
  <c r="R550" i="1"/>
  <c r="R552" i="1"/>
  <c r="R555" i="1"/>
  <c r="R557" i="1"/>
  <c r="R559" i="1"/>
  <c r="R561" i="1"/>
  <c r="R563" i="1"/>
  <c r="R565" i="1"/>
  <c r="R569" i="1"/>
  <c r="R572" i="1"/>
  <c r="R574" i="1"/>
  <c r="R576" i="1"/>
  <c r="R578" i="1"/>
  <c r="R580" i="1"/>
  <c r="R581" i="1"/>
  <c r="R582" i="1"/>
  <c r="R584" i="1"/>
  <c r="R585" i="1"/>
  <c r="R586" i="1"/>
  <c r="R587" i="1"/>
  <c r="R588" i="1"/>
  <c r="R589" i="1"/>
  <c r="R591" i="1"/>
  <c r="R592" i="1"/>
  <c r="R593" i="1"/>
  <c r="R594" i="1"/>
  <c r="R595" i="1"/>
  <c r="R596" i="1"/>
  <c r="R598" i="1"/>
  <c r="R599" i="1"/>
  <c r="R600" i="1"/>
  <c r="R601" i="1"/>
  <c r="R602" i="1"/>
  <c r="R603" i="1"/>
  <c r="R605" i="1"/>
  <c r="R606" i="1"/>
  <c r="R607" i="1"/>
  <c r="R608" i="1"/>
  <c r="R609" i="1"/>
  <c r="R610" i="1"/>
  <c r="R612" i="1"/>
  <c r="R613" i="1"/>
  <c r="R614" i="1"/>
  <c r="R615" i="1"/>
  <c r="R616" i="1"/>
  <c r="R617" i="1"/>
  <c r="R619" i="1"/>
  <c r="R620" i="1"/>
  <c r="R621" i="1"/>
  <c r="R622" i="1"/>
  <c r="R623" i="1"/>
  <c r="R624" i="1"/>
  <c r="R626" i="1"/>
  <c r="R627" i="1"/>
  <c r="R628" i="1"/>
  <c r="R629" i="1"/>
  <c r="R630" i="1"/>
  <c r="R631" i="1"/>
  <c r="R633" i="1"/>
  <c r="R634" i="1"/>
  <c r="R635" i="1"/>
  <c r="R636" i="1"/>
  <c r="R637" i="1"/>
  <c r="R638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6" i="1"/>
  <c r="R667" i="1"/>
  <c r="R668" i="1"/>
  <c r="R669" i="1"/>
  <c r="R670" i="1"/>
  <c r="R671" i="1"/>
  <c r="R672" i="1"/>
  <c r="R681" i="1"/>
  <c r="R683" i="1"/>
  <c r="R685" i="1"/>
  <c r="R687" i="1"/>
  <c r="R689" i="1"/>
  <c r="R692" i="1"/>
  <c r="R694" i="1"/>
  <c r="R696" i="1"/>
  <c r="R701" i="1"/>
  <c r="R707" i="1"/>
  <c r="R712" i="1"/>
  <c r="R717" i="1"/>
  <c r="R721" i="1"/>
  <c r="R728" i="1"/>
  <c r="R733" i="1"/>
  <c r="R673" i="1"/>
  <c r="R674" i="1"/>
  <c r="R675" i="1"/>
  <c r="R676" i="1"/>
  <c r="R677" i="1"/>
  <c r="R679" i="1"/>
  <c r="R680" i="1"/>
  <c r="R682" i="1"/>
  <c r="R684" i="1"/>
  <c r="R686" i="1"/>
  <c r="R688" i="1"/>
  <c r="R690" i="1"/>
  <c r="R693" i="1"/>
  <c r="R695" i="1"/>
  <c r="R697" i="1"/>
  <c r="R704" i="1"/>
  <c r="R710" i="1"/>
  <c r="R714" i="1"/>
  <c r="R719" i="1"/>
  <c r="R724" i="1"/>
  <c r="R730" i="1"/>
  <c r="R736" i="1"/>
  <c r="R699" i="1"/>
  <c r="R702" i="1"/>
  <c r="R706" i="1"/>
  <c r="R708" i="1"/>
  <c r="R711" i="1"/>
  <c r="R713" i="1"/>
  <c r="R715" i="1"/>
  <c r="R718" i="1"/>
  <c r="R720" i="1"/>
  <c r="R722" i="1"/>
  <c r="R726" i="1"/>
  <c r="R729" i="1"/>
  <c r="R731" i="1"/>
  <c r="R734" i="1"/>
  <c r="Q1" i="1" l="1"/>
</calcChain>
</file>

<file path=xl/sharedStrings.xml><?xml version="1.0" encoding="utf-8"?>
<sst xmlns="http://schemas.openxmlformats.org/spreadsheetml/2006/main" count="2384" uniqueCount="558">
  <si>
    <t xml:space="preserve"> Самая крупная фабрика по производству
изделий из хлопка в Кыргызстане</t>
  </si>
  <si>
    <t>ВЫБЕРЕТЕ
ВАШУ ВАЛЮТУ</t>
  </si>
  <si>
    <t>ДОЛЛАРЫ</t>
  </si>
  <si>
    <t>РУБЛИ</t>
  </si>
  <si>
    <t>СОМЫ</t>
  </si>
  <si>
    <t>Наименова-ние</t>
  </si>
  <si>
    <t>Фото</t>
  </si>
  <si>
    <t>Эскиз</t>
  </si>
  <si>
    <t>№ модели</t>
  </si>
  <si>
    <t>Состав</t>
  </si>
  <si>
    <t>Полотно</t>
  </si>
  <si>
    <t>Пряжа</t>
  </si>
  <si>
    <t>Плот-ть</t>
  </si>
  <si>
    <t>Дизайн</t>
  </si>
  <si>
    <t>Артикул</t>
  </si>
  <si>
    <t>Размер</t>
  </si>
  <si>
    <t>ЗАКАЗ</t>
  </si>
  <si>
    <t>ИТОГО</t>
  </si>
  <si>
    <t>Конструктивные особенности</t>
  </si>
  <si>
    <t xml:space="preserve">     ДЕТСКАЯ КОЛЛЕКЦИЯ ДЛЯ МАЛЬЧИКОВ</t>
  </si>
  <si>
    <t>Трусы-боксеры для мальчика</t>
  </si>
  <si>
    <t>100% хлопок</t>
  </si>
  <si>
    <t xml:space="preserve">Кулирная гладь. Suprem </t>
  </si>
  <si>
    <t>Кардная 30/1</t>
  </si>
  <si>
    <t>140 гр/м2</t>
  </si>
  <si>
    <t>однотон</t>
  </si>
  <si>
    <t>13001-1</t>
  </si>
  <si>
    <t>26-36</t>
  </si>
  <si>
    <t>Трусы-боксёры
Плоский гульфик
Без бокового шва
Закрытая резинка «вподгибку»</t>
  </si>
  <si>
    <t>набивка</t>
  </si>
  <si>
    <t>13001-2</t>
  </si>
  <si>
    <t>с принтом</t>
  </si>
  <si>
    <t>13001-3</t>
  </si>
  <si>
    <t>Кулирная гладь. Suprem</t>
  </si>
  <si>
    <t>13003-1</t>
  </si>
  <si>
    <t>26-34</t>
  </si>
  <si>
    <t>Трусы - боксеры
Гульфик выпуклый
Боковой шов
Притачная отделочная резинка
Ластовица двойная</t>
  </si>
  <si>
    <t>36-42</t>
  </si>
  <si>
    <t>13003-2</t>
  </si>
  <si>
    <t>13003-3</t>
  </si>
  <si>
    <t>95% хлопок
5% эластан</t>
  </si>
  <si>
    <t>Кулирная гладь. Full Lycra</t>
  </si>
  <si>
    <t>Гребенная 40/1</t>
  </si>
  <si>
    <t>160 гр/м2</t>
  </si>
  <si>
    <t>13503-1</t>
  </si>
  <si>
    <t>13503-2</t>
  </si>
  <si>
    <t>13503-3</t>
  </si>
  <si>
    <t>13004-1</t>
  </si>
  <si>
    <t>Трусы - боксеры
Гульфик выпуклый
Без бокового шва
Закрытая резинка «вподгибку»
Ластовица двойная</t>
  </si>
  <si>
    <t>13004-2</t>
  </si>
  <si>
    <t>13004-3</t>
  </si>
  <si>
    <t>13504-1</t>
  </si>
  <si>
    <t>13504-2</t>
  </si>
  <si>
    <t>13504-3</t>
  </si>
  <si>
    <t>13005-1</t>
  </si>
  <si>
    <t>Трусы - боксеры
Гульфик выпуклый
Боковоя вставка
Закрытая резинка «вподгибку»
Ластовица двойная</t>
  </si>
  <si>
    <t>13005-2</t>
  </si>
  <si>
    <t>13005-3</t>
  </si>
  <si>
    <t>13505-1</t>
  </si>
  <si>
    <t>13505-2</t>
  </si>
  <si>
    <t>13505-3</t>
  </si>
  <si>
    <t>13006-1</t>
  </si>
  <si>
    <t>Трусы - боксеры
Гульфик выпуклый
Боковой шов
Закрытая резинка «вподгибку»
Ластовица двойная</t>
  </si>
  <si>
    <t>13006-2</t>
  </si>
  <si>
    <t>13006-3</t>
  </si>
  <si>
    <t>13506-1</t>
  </si>
  <si>
    <t>13506-2</t>
  </si>
  <si>
    <t>13506-3</t>
  </si>
  <si>
    <t>13007-1</t>
  </si>
  <si>
    <t>Трусы - боксеры
Гульфик выпуклый
Боковой шов
Фигурный подрез на задней части
Притачная отделочная резинка
Ластовица двойная</t>
  </si>
  <si>
    <t>13007-2</t>
  </si>
  <si>
    <t>13007-3</t>
  </si>
  <si>
    <t>13507-1</t>
  </si>
  <si>
    <t>13507-2</t>
  </si>
  <si>
    <t>13507-3</t>
  </si>
  <si>
    <t>13008-1</t>
  </si>
  <si>
    <t>Трусы - боксеры
Гульфик выпуклый
Фигурный подрез на задней части
Закрытая резинка «вподгибку»
Ластовица двойная</t>
  </si>
  <si>
    <t>13008-2</t>
  </si>
  <si>
    <t>13008-3</t>
  </si>
  <si>
    <t>13508-1</t>
  </si>
  <si>
    <t>13508-2</t>
  </si>
  <si>
    <t>13508-3</t>
  </si>
  <si>
    <t>13512-1</t>
  </si>
  <si>
    <t>Трусы-плавки
Гульфик выпуклый
Боковой шов, отрезной бочок
Притачной отделочный пояс по талии
Двойная ластовица</t>
  </si>
  <si>
    <t>13512-2</t>
  </si>
  <si>
    <t>13512-3</t>
  </si>
  <si>
    <t>Трусы-плавки для мальчика</t>
  </si>
  <si>
    <t>13002-1</t>
  </si>
  <si>
    <t>Трусы-плавки
Гульфик выпуклый
Боковой шов, отрезной бочок
Закрытая резинка «вподгибку»
Окантовка рибаной по ножкам
Без ластовицы</t>
  </si>
  <si>
    <t>13002-2</t>
  </si>
  <si>
    <t>13002-3</t>
  </si>
  <si>
    <t>13502-1</t>
  </si>
  <si>
    <t>13502-2</t>
  </si>
  <si>
    <t>13502-3</t>
  </si>
  <si>
    <t>13009-1</t>
  </si>
  <si>
    <t>Трусы-плавки
Гульфик выпуклый
Боковой шов, отрезной бочок
Притачная отделочная резинка по талии
Окантовка рибаной по ножкам
Без ластовицы</t>
  </si>
  <si>
    <t>13009-2</t>
  </si>
  <si>
    <t>13009-3</t>
  </si>
  <si>
    <t>13509-1</t>
  </si>
  <si>
    <t>13509-2</t>
  </si>
  <si>
    <t>13509-3</t>
  </si>
  <si>
    <t>13510-1</t>
  </si>
  <si>
    <t>Трусы-плавки
Гульфик выпуклый
Боковой шов, отрезной бочок
Притачной отделочный пояс
Окантовка по ножкам.
Без ластовицы.</t>
  </si>
  <si>
    <t>13510-2</t>
  </si>
  <si>
    <t>13510-3</t>
  </si>
  <si>
    <t>13011-1</t>
  </si>
  <si>
    <t>13011-2</t>
  </si>
  <si>
    <t>13011-3</t>
  </si>
  <si>
    <t>13511-1</t>
  </si>
  <si>
    <t>13511-2</t>
  </si>
  <si>
    <t>13511-3</t>
  </si>
  <si>
    <t>Майка для мальчика</t>
  </si>
  <si>
    <t>23001-1</t>
  </si>
  <si>
    <t>Майка базовая, прямая.
Плечо узкое.
Горловина и проймы окантованы
основным полотном или рибаной.
Глубокий вырез горловины</t>
  </si>
  <si>
    <t>23001-2</t>
  </si>
  <si>
    <t>23001-3</t>
  </si>
  <si>
    <t>23501-1</t>
  </si>
  <si>
    <t>23501-2</t>
  </si>
  <si>
    <t>23501-3</t>
  </si>
  <si>
    <t>23002-1</t>
  </si>
  <si>
    <t>Майка базовая, прямая.
Плечо широкое.
Горловина и проймы окантованы
основным полотном или рибаной.
Вырез горловины круглый,
средней величины.</t>
  </si>
  <si>
    <t>23002-2</t>
  </si>
  <si>
    <t>23002-3</t>
  </si>
  <si>
    <t>23003-1</t>
  </si>
  <si>
    <t>Майка-борцовка, прямая.
Плечо узкое.
Горловина и проймы окантованы
основным полотном или рибаной.
Глубокий вырез горловины</t>
  </si>
  <si>
    <t>23003-2</t>
  </si>
  <si>
    <t>23003-3</t>
  </si>
  <si>
    <t>Комплект для мальчика двухпредметный (майка и трусы-боксеры)</t>
  </si>
  <si>
    <t>83001-1</t>
  </si>
  <si>
    <t>83001-2</t>
  </si>
  <si>
    <t>83001-3</t>
  </si>
  <si>
    <t>Комплект для мальчика двухпредметный (майка и трусы-плавки)</t>
  </si>
  <si>
    <t>83002-1</t>
  </si>
  <si>
    <t>83002-2</t>
  </si>
  <si>
    <t>83002-3</t>
  </si>
  <si>
    <t>83502-1</t>
  </si>
  <si>
    <t>83502-2</t>
  </si>
  <si>
    <t>83502-3</t>
  </si>
  <si>
    <t xml:space="preserve">возможны другие комбинации
</t>
  </si>
  <si>
    <t>83003-1</t>
  </si>
  <si>
    <t>83003-2</t>
  </si>
  <si>
    <t>83003-3</t>
  </si>
  <si>
    <t>83503-1</t>
  </si>
  <si>
    <t>83503-2</t>
  </si>
  <si>
    <t>83503-3</t>
  </si>
  <si>
    <t>Пижама для мальчика</t>
  </si>
  <si>
    <t>33005-1</t>
  </si>
  <si>
    <t>33005-2</t>
  </si>
  <si>
    <t>33005-3</t>
  </si>
  <si>
    <t>Шорты для мальчика</t>
  </si>
  <si>
    <t>64009-1</t>
  </si>
  <si>
    <t>Фуфайка для мальчика</t>
  </si>
  <si>
    <t>23006-1</t>
  </si>
  <si>
    <t>Фуфайка базовая, прямая.
Рукав втачной короткий.
По горловине притачная планка из рибаны.
Вырез горловины круглый,
средней величины.</t>
  </si>
  <si>
    <t>23006-2</t>
  </si>
  <si>
    <t>23006-3</t>
  </si>
  <si>
    <t>23506-1</t>
  </si>
  <si>
    <t>23506-2</t>
  </si>
  <si>
    <t>23506-3</t>
  </si>
  <si>
    <t>23007-1</t>
  </si>
  <si>
    <t>Фуфайка базовая, прямая.
Рукав втачной короткий.
По горловине притачная планка из рибаны.
V-образный вырез горловины, высокий.</t>
  </si>
  <si>
    <t>23007-2</t>
  </si>
  <si>
    <t>23007-3</t>
  </si>
  <si>
    <t>23507-1</t>
  </si>
  <si>
    <t>23507-2</t>
  </si>
  <si>
    <t>23507-3</t>
  </si>
  <si>
    <t>23008-1</t>
  </si>
  <si>
    <t>Фуфайка базовая, прямая.
Рукав втачной длинный.
По горловине притачная планка из рибаны.
Круглый вырез горловины, высокий.</t>
  </si>
  <si>
    <t>23008-2</t>
  </si>
  <si>
    <t>23009-1</t>
  </si>
  <si>
    <t>Фуфайка базовая, прямая.
Рукав втачной длинный.
По горловине притачная планка из рибаны.
V-образный вырез горловины, высокий.</t>
  </si>
  <si>
    <t>23009-2</t>
  </si>
  <si>
    <t>Джемпер для мальчика</t>
  </si>
  <si>
    <t>95 % хлопок, 5% эластан</t>
  </si>
  <si>
    <t>Рибана с эластаном</t>
  </si>
  <si>
    <t>53501-1</t>
  </si>
  <si>
    <t>53501-2</t>
  </si>
  <si>
    <t>53501-3</t>
  </si>
  <si>
    <t>Селаник</t>
  </si>
  <si>
    <t>Кардная</t>
  </si>
  <si>
    <t>360 гр/м2</t>
  </si>
  <si>
    <t>53005-1</t>
  </si>
  <si>
    <t>30-42</t>
  </si>
  <si>
    <t>53010-1</t>
  </si>
  <si>
    <t>Пике</t>
  </si>
  <si>
    <t>53015-1</t>
  </si>
  <si>
    <t>53015-2</t>
  </si>
  <si>
    <t>53015-3</t>
  </si>
  <si>
    <t>Жилет для мальчика</t>
  </si>
  <si>
    <t>Брюки (кальсоны) детские на манжете</t>
  </si>
  <si>
    <t>63001С</t>
  </si>
  <si>
    <t>63001С-1</t>
  </si>
  <si>
    <t>98-134</t>
  </si>
  <si>
    <t>140-164</t>
  </si>
  <si>
    <t>63001Ф</t>
  </si>
  <si>
    <t>Футер с начесом</t>
  </si>
  <si>
    <t>200 гр/м2</t>
  </si>
  <si>
    <t>63001Ф-1</t>
  </si>
  <si>
    <t>63001И</t>
  </si>
  <si>
    <t>Интерлок без начеса</t>
  </si>
  <si>
    <t>180 гр/м2</t>
  </si>
  <si>
    <t>63001И-1</t>
  </si>
  <si>
    <t>Брюки для мальчика</t>
  </si>
  <si>
    <t>80% хлопок 20% полиэстер</t>
  </si>
  <si>
    <t>Футер двухнитка</t>
  </si>
  <si>
    <t>63006-1</t>
  </si>
  <si>
    <t>30-38</t>
  </si>
  <si>
    <t>240 гр/м2</t>
  </si>
  <si>
    <t>63001-1</t>
  </si>
  <si>
    <t>Костюм для мальчика</t>
  </si>
  <si>
    <t>220 гр/м2</t>
  </si>
  <si>
    <t>83083-1</t>
  </si>
  <si>
    <t>33001Ф</t>
  </si>
  <si>
    <t>33001Ф-2</t>
  </si>
  <si>
    <t>33001Ф-3</t>
  </si>
  <si>
    <t>33001-2</t>
  </si>
  <si>
    <t>33001-3</t>
  </si>
  <si>
    <t>Однотон/ набивка</t>
  </si>
  <si>
    <t>33002-2</t>
  </si>
  <si>
    <t xml:space="preserve">      ДЕТСКАЯ КОЛЛЕКЦИЯ ДЛЯ ДЕВОЧЕК</t>
  </si>
  <si>
    <t>Трусы для девочки</t>
  </si>
  <si>
    <t>14001-1</t>
  </si>
  <si>
    <t>Трусы базовые
Боковой шов
Резинка 12 мм «вподгибку» по талии,
ножки под окантовку резинкой
или под настрочную резинку.
Ластовица двойная, цельнокроенная</t>
  </si>
  <si>
    <t>14001-2</t>
  </si>
  <si>
    <t>14001-3</t>
  </si>
  <si>
    <t>14501-1</t>
  </si>
  <si>
    <t>14501-2</t>
  </si>
  <si>
    <t>14501-3</t>
  </si>
  <si>
    <t>14002-1</t>
  </si>
  <si>
    <t>Трусы базовые
Боковой шов
Талия и ножки под окантовку резинкой
или под настрочную резинку.
Ластовица двойная, цельнокроенная</t>
  </si>
  <si>
    <t>14002-2</t>
  </si>
  <si>
    <t>14002-3</t>
  </si>
  <si>
    <t>14502-1</t>
  </si>
  <si>
    <t>14502-2</t>
  </si>
  <si>
    <t>14502-3</t>
  </si>
  <si>
    <t>14003-1</t>
  </si>
  <si>
    <t>Трусы базовые
Боковой шов
Резинка 12 мм «вподгибку» по талии,
ножки под окантовку резинкой
или под настрочную резинку.
Ластовица двойная, отрезная</t>
  </si>
  <si>
    <t>14003-2</t>
  </si>
  <si>
    <t>14003-3</t>
  </si>
  <si>
    <t>14503-1</t>
  </si>
  <si>
    <t>14503-2</t>
  </si>
  <si>
    <t>14503-3</t>
  </si>
  <si>
    <t>14004-1</t>
  </si>
  <si>
    <t>Трусы базовые
Боковой шов
Талия и ножки под окантовку резинкой
или под настрочную резинку.
Ластовица двойная, отрезная</t>
  </si>
  <si>
    <t>14004-2</t>
  </si>
  <si>
    <t>14004-3</t>
  </si>
  <si>
    <t>14504-1</t>
  </si>
  <si>
    <t>14504-2</t>
  </si>
  <si>
    <t>14504-3</t>
  </si>
  <si>
    <t>14005-1</t>
  </si>
  <si>
    <t>Трусы базовые
Боковой шов.
Боковая вставка на детали переда.
Резинка 12 мм «вподгибку» по талии,
ножки под окантовку резинкой
или под настрочную резинку.
Ластовица двойная, отрезная</t>
  </si>
  <si>
    <t>14005-2</t>
  </si>
  <si>
    <t>14005-3</t>
  </si>
  <si>
    <t>14505-1</t>
  </si>
  <si>
    <t>14505-2</t>
  </si>
  <si>
    <t>14505-3</t>
  </si>
  <si>
    <t>14006-1</t>
  </si>
  <si>
    <t>Трусы базовые
Боковой шов.
Боковая вставка на детали переда.
Талия и ножки под окантовку резинкой
или под настрочную резинку.
Ластовица двойная, отрезная</t>
  </si>
  <si>
    <t>14006-2</t>
  </si>
  <si>
    <t>14006-3</t>
  </si>
  <si>
    <t>14506-1</t>
  </si>
  <si>
    <t>14506-2</t>
  </si>
  <si>
    <t>14506-3</t>
  </si>
  <si>
    <t>Трусы-шорты для девочки</t>
  </si>
  <si>
    <t>14007-1</t>
  </si>
  <si>
    <t>Трусы шорты.
Боковой шов.
Резинка 12 мм «вподгибку» по талии,
ножки «вподгибку» под плоский шов.
Ластовица двойная, отрезная</t>
  </si>
  <si>
    <t>14007-2</t>
  </si>
  <si>
    <t>14007-3</t>
  </si>
  <si>
    <t>14507-1</t>
  </si>
  <si>
    <t>14507-2</t>
  </si>
  <si>
    <t>14507-3</t>
  </si>
  <si>
    <t>14008-1</t>
  </si>
  <si>
    <t>Трусы шорты.
Боковой шов.
Талия под окантовку резинкой
или под настрочную резинку,
ножки «вподгибку» под плоский шов.
Ластовица двойная, отрезная</t>
  </si>
  <si>
    <t>14008-2</t>
  </si>
  <si>
    <t>14008-3</t>
  </si>
  <si>
    <t>14508-1</t>
  </si>
  <si>
    <t>14508-2</t>
  </si>
  <si>
    <t>14508-3</t>
  </si>
  <si>
    <t>14009-1</t>
  </si>
  <si>
    <t>Трусы шорты.
Средний шов по задней части,
без боковых швов.
Резинка 12 мм «вподгибку» по талии,
ножки «вподгибку» под плоский шов.
Ластовица двойная, отрезная</t>
  </si>
  <si>
    <t>14009-2</t>
  </si>
  <si>
    <t>14009-3</t>
  </si>
  <si>
    <t>14509-1</t>
  </si>
  <si>
    <t>14509-2</t>
  </si>
  <si>
    <t>14509-3</t>
  </si>
  <si>
    <t>14010-1</t>
  </si>
  <si>
    <t>Трусы шорты.
Средний шов по задней части,
без боковых швов.
Талия под окантовку резинкой
или под настрочную резинку,
ножки «вподгибку» под плоский шов.
Ластовица двойная, отрезная</t>
  </si>
  <si>
    <t>14010-2</t>
  </si>
  <si>
    <t>14010-3</t>
  </si>
  <si>
    <t>14510-1</t>
  </si>
  <si>
    <t>14510-2</t>
  </si>
  <si>
    <t>14510-3</t>
  </si>
  <si>
    <t>14011-1</t>
  </si>
  <si>
    <t>Трусы шорты.
Средний шов по задней части,
боковые швы.
Резинка 12 мм «вподгибку» по талии,
ножки «вподгибку» под плоский шов.
Ластовица двойная, отрезная</t>
  </si>
  <si>
    <t>14011-2</t>
  </si>
  <si>
    <t>14011-3</t>
  </si>
  <si>
    <t>14511-1</t>
  </si>
  <si>
    <t>14511-2</t>
  </si>
  <si>
    <t>14511-3</t>
  </si>
  <si>
    <t>14012-1</t>
  </si>
  <si>
    <t>Трусы шорты.
Средний шов по задней части,
боковые швы.
Талия под окантовку резинкой
или под настрочную резинку,
ножки «вподгибку» под плоский шов.
Ластовица двойная, отрезная</t>
  </si>
  <si>
    <t>14012-2</t>
  </si>
  <si>
    <t>14012-3</t>
  </si>
  <si>
    <t>14512-1</t>
  </si>
  <si>
    <t>14512-2</t>
  </si>
  <si>
    <t>14512-3</t>
  </si>
  <si>
    <t>14013-1</t>
  </si>
  <si>
    <t>Трусы кюлоты.
С боковым швом.
Талия под окантовку резинкой
или под настрочную резинку,
ножки «вподгибку» под плоский шов.
Ластовица двойная, цельнокроенная</t>
  </si>
  <si>
    <t>14013-2</t>
  </si>
  <si>
    <t>14013-3</t>
  </si>
  <si>
    <t>14513-1</t>
  </si>
  <si>
    <t>14513-2</t>
  </si>
  <si>
    <t>14513-3</t>
  </si>
  <si>
    <t>14014-1</t>
  </si>
  <si>
    <t>Трусы кюлоты.
С боковым швом.
Талия под окантовку резинкой по задней
части или под настрочную резинку,
по переду - без резинки.
Ножки «вподгибку» под плоский шов.
Ластовица двойная, цельнокроенная</t>
  </si>
  <si>
    <t>14014-2</t>
  </si>
  <si>
    <t>14014-3</t>
  </si>
  <si>
    <t>14514-1</t>
  </si>
  <si>
    <t>14514-2</t>
  </si>
  <si>
    <t>14514-3</t>
  </si>
  <si>
    <t>14017-1</t>
  </si>
  <si>
    <t>14017-2</t>
  </si>
  <si>
    <t>14517-1</t>
  </si>
  <si>
    <t>14517-2</t>
  </si>
  <si>
    <t>14018-1</t>
  </si>
  <si>
    <t>14018-2</t>
  </si>
  <si>
    <t>14018-3</t>
  </si>
  <si>
    <t>14518-1</t>
  </si>
  <si>
    <t>14518-2</t>
  </si>
  <si>
    <t>14518-3</t>
  </si>
  <si>
    <t>Рибана жаккард</t>
  </si>
  <si>
    <t>14020-1</t>
  </si>
  <si>
    <t>Майка для девочки</t>
  </si>
  <si>
    <t>24001-1</t>
  </si>
  <si>
    <t>24001-2</t>
  </si>
  <si>
    <t>24001-3</t>
  </si>
  <si>
    <t>24002-1</t>
  </si>
  <si>
    <t>Майка базовая, полуприлегающая.
Плечо узкое.
Горловина и проймы окантованы
основным полотном или рибаной.
Глубокий вырез горловины</t>
  </si>
  <si>
    <t>24002-2</t>
  </si>
  <si>
    <t>24002-3</t>
  </si>
  <si>
    <t>24502-1</t>
  </si>
  <si>
    <t>24502-2</t>
  </si>
  <si>
    <t>24502-3</t>
  </si>
  <si>
    <t>24003-1</t>
  </si>
  <si>
    <t>Майка базовая, полуприлегающая.
Плечо широкое.
Горловина и проймы окантованы
основным полотном или рибаной.
Средний вырез горловины</t>
  </si>
  <si>
    <t>24003-2</t>
  </si>
  <si>
    <t>24003-3</t>
  </si>
  <si>
    <t>24004-1</t>
  </si>
  <si>
    <t>Майка полуприлегающая.
Плечо широкое.
Горловина и проймы окантованы
основным полотном или рибаной.
Средний вырез горловины.
По пройме - отделочная деталь</t>
  </si>
  <si>
    <t>24004-2</t>
  </si>
  <si>
    <t>24004-3</t>
  </si>
  <si>
    <t>24005-1</t>
  </si>
  <si>
    <t>Майка полуприлегающая.
На бретельках.
Горловина и проймы окантованы
основным полотном, рибаной
или резинкой.
Верхняя линия по спинке
и по переду прямая.</t>
  </si>
  <si>
    <t>24005-2</t>
  </si>
  <si>
    <t>24005-3</t>
  </si>
  <si>
    <t>24505-1</t>
  </si>
  <si>
    <t>24505-2</t>
  </si>
  <si>
    <t>24505-3</t>
  </si>
  <si>
    <t>24006-1</t>
  </si>
  <si>
    <t>Майка полуприлегающая.
На бретельках.
Горловина и проймы окантованы
основным полотном, рибаной
или резинкой.
Верхняя линия по спинке
и по переду овальная.</t>
  </si>
  <si>
    <t>24006-2</t>
  </si>
  <si>
    <t>24006-3</t>
  </si>
  <si>
    <t>24506-1</t>
  </si>
  <si>
    <t>24506-2</t>
  </si>
  <si>
    <t>24506-3</t>
  </si>
  <si>
    <t>24007-1</t>
  </si>
  <si>
    <t>24007-2</t>
  </si>
  <si>
    <t>24007-3</t>
  </si>
  <si>
    <t>24507-1</t>
  </si>
  <si>
    <t>24507-2</t>
  </si>
  <si>
    <t>24507-3</t>
  </si>
  <si>
    <t>24019-1</t>
  </si>
  <si>
    <t>24022-1</t>
  </si>
  <si>
    <t>Фуфайка для девочки</t>
  </si>
  <si>
    <t>24008-1</t>
  </si>
  <si>
    <t>Фуфайка полуприлегающая.
Рукав короткий.
Горловина окантована
основным полотном, рибаной
или резинкой.
Горловина круглая.</t>
  </si>
  <si>
    <t>24008-2</t>
  </si>
  <si>
    <t>24008-3</t>
  </si>
  <si>
    <t>24508-1</t>
  </si>
  <si>
    <t>24508-2</t>
  </si>
  <si>
    <t>24508-3</t>
  </si>
  <si>
    <t>24009-1</t>
  </si>
  <si>
    <t>Фуфайка полуприлегающая.
Рукав длинный.
Горловина окантована
основным полотном, рибаной
или резинкой.
Горловина круглая.</t>
  </si>
  <si>
    <t>24009-2</t>
  </si>
  <si>
    <t>24009-3</t>
  </si>
  <si>
    <t>24515-1</t>
  </si>
  <si>
    <t>24515-2</t>
  </si>
  <si>
    <t>24515-3</t>
  </si>
  <si>
    <t>Топ для девочки</t>
  </si>
  <si>
    <t>24510-1</t>
  </si>
  <si>
    <t>Топ базовый.
Плечо узкое.
Горловина и проймы окантованы
основным полотном или резинкой.
Круглый вырез горловины.
По низу притачана резинка.</t>
  </si>
  <si>
    <t>24510-2</t>
  </si>
  <si>
    <t>24510-3</t>
  </si>
  <si>
    <t>24511-1</t>
  </si>
  <si>
    <t>Топ на бретельках.
Горловина и проймы окантованы
основным полотном или рибаной.
Овальный вырез горловины.
По низу притачана резинка.</t>
  </si>
  <si>
    <t>24511-2</t>
  </si>
  <si>
    <t>24511-3</t>
  </si>
  <si>
    <t>24512-1</t>
  </si>
  <si>
    <t>Топ на бретельках.
Горловина и верх задней части
окантованы основным полотном,
рибаной или резинкой.
Прямой вырез горловины
с притачным кружевом.
По низу притачана резинка.</t>
  </si>
  <si>
    <t>24512-2</t>
  </si>
  <si>
    <t>24512-3</t>
  </si>
  <si>
    <t>24513-1</t>
  </si>
  <si>
    <t>Топ на бретельках.
Верх передней и задней части
окантован основным полотном,
рибаной или резинкой.
По переду сборка.
По низу притачана резинка.</t>
  </si>
  <si>
    <t>24513-2</t>
  </si>
  <si>
    <t>24513-3</t>
  </si>
  <si>
    <t>24514-1</t>
  </si>
  <si>
    <t>Топ на широкой бретели.
Верх задней части окантован
основным полотном или рибаной.
По низу притачана резинка.</t>
  </si>
  <si>
    <t>24514-2</t>
  </si>
  <si>
    <t>24514-3</t>
  </si>
  <si>
    <t>24516-1</t>
  </si>
  <si>
    <t>24516-2</t>
  </si>
  <si>
    <t>24516-3</t>
  </si>
  <si>
    <t>Комплект для девочки двухпредметный (майка и трусы)</t>
  </si>
  <si>
    <t>84001-1</t>
  </si>
  <si>
    <t>84001-2</t>
  </si>
  <si>
    <t>84001-3</t>
  </si>
  <si>
    <t>84501-1</t>
  </si>
  <si>
    <t>84501-2</t>
  </si>
  <si>
    <t>84501-3</t>
  </si>
  <si>
    <t>84004-1</t>
  </si>
  <si>
    <t>84004-2</t>
  </si>
  <si>
    <t>84004-3</t>
  </si>
  <si>
    <t>84504-1</t>
  </si>
  <si>
    <t>84504-2</t>
  </si>
  <si>
    <t>84504-3</t>
  </si>
  <si>
    <t>84011-1</t>
  </si>
  <si>
    <t>84011-2</t>
  </si>
  <si>
    <t>84011-3</t>
  </si>
  <si>
    <t>84511-1</t>
  </si>
  <si>
    <t>84511-2</t>
  </si>
  <si>
    <t>84511-3</t>
  </si>
  <si>
    <t>Комплект для девочки двухпредметный (фуфайка и трусы-шорты)</t>
  </si>
  <si>
    <t>84015-1</t>
  </si>
  <si>
    <t>84015-2</t>
  </si>
  <si>
    <t>84015-3</t>
  </si>
  <si>
    <t>84515-1</t>
  </si>
  <si>
    <t>84515-2</t>
  </si>
  <si>
    <t>84515-3</t>
  </si>
  <si>
    <t>Пижама для девочки</t>
  </si>
  <si>
    <t>34003-1</t>
  </si>
  <si>
    <t>Пижама базовая, полуприлегающая.
Рукав короткий, шорты.
Круглый вырез горловины окантован.</t>
  </si>
  <si>
    <t>34003-2</t>
  </si>
  <si>
    <t>34003-3</t>
  </si>
  <si>
    <t>34004-3</t>
  </si>
  <si>
    <t>28-36</t>
  </si>
  <si>
    <t>Пижама полуприлегающая.
Майка на бретельках,
пройма и горловина окантованы.
Верх шорт на резинке.</t>
  </si>
  <si>
    <t>34005-1</t>
  </si>
  <si>
    <t>34005-2</t>
  </si>
  <si>
    <t>34006-3</t>
  </si>
  <si>
    <t>Джемпер для девочки</t>
  </si>
  <si>
    <t>54015-1</t>
  </si>
  <si>
    <t>54015-2</t>
  </si>
  <si>
    <t>54015-3</t>
  </si>
  <si>
    <t>54501-1</t>
  </si>
  <si>
    <t>54501-2</t>
  </si>
  <si>
    <t>54501-3</t>
  </si>
  <si>
    <t>Шорты для девочки</t>
  </si>
  <si>
    <t>63009-1</t>
  </si>
  <si>
    <t>63009-2</t>
  </si>
  <si>
    <t>63009-3</t>
  </si>
  <si>
    <t>Леггинсы для девочки</t>
  </si>
  <si>
    <t>Однотон</t>
  </si>
  <si>
    <t>64510-1</t>
  </si>
  <si>
    <t>64506-1</t>
  </si>
  <si>
    <t>Бриджи для девочки</t>
  </si>
  <si>
    <t>64507-1</t>
  </si>
  <si>
    <t>64507-2</t>
  </si>
  <si>
    <t>34001Ф</t>
  </si>
  <si>
    <t>34001Ф-2</t>
  </si>
  <si>
    <t>Пижама базовая, прямая.
Рукав длинный, брюки длинные.
По горловине, низам рукавов
планка и манжеты из рибаны.
Круглый вырез горловины.</t>
  </si>
  <si>
    <t>34001Ф-3</t>
  </si>
  <si>
    <t>34002-2</t>
  </si>
  <si>
    <t>Пижама базовая, полуприлегающая.
Рукав длинный, брюки длинные.
Круглый вырез горловины окантован.</t>
  </si>
  <si>
    <t>ПОЛНУЮ ЦВЕТОВУЮ КАРТУ МОЖНО ПОСОМТРЕТЬ НА НАШЕМ САЙТЕ</t>
  </si>
  <si>
    <t>Однотонный рисунок</t>
  </si>
  <si>
    <t>https://www.textiletrans.com/info/tsvetovaya-karta/</t>
  </si>
  <si>
    <t>Набивной рисунок</t>
  </si>
  <si>
    <t>https://www.textiletrans.com/info/varianty-nabivnykh-risunkov/</t>
  </si>
  <si>
    <t>ОДНОТОННЫЙ РИСУНОК</t>
  </si>
  <si>
    <t>НАБИВНОЙ РИСУНОК</t>
  </si>
  <si>
    <t>0000001</t>
  </si>
  <si>
    <t>2000007</t>
  </si>
  <si>
    <t>3033002</t>
  </si>
  <si>
    <t>0000168</t>
  </si>
  <si>
    <t>0110602</t>
  </si>
  <si>
    <t>2000006</t>
  </si>
  <si>
    <t>1019001</t>
  </si>
  <si>
    <t>0000132</t>
  </si>
  <si>
    <t>0000005</t>
  </si>
  <si>
    <t>2000008</t>
  </si>
  <si>
    <t>1017001</t>
  </si>
  <si>
    <t>0184011</t>
  </si>
  <si>
    <t>0000007</t>
  </si>
  <si>
    <t>2000002</t>
  </si>
  <si>
    <t>1017003</t>
  </si>
  <si>
    <t>0174320</t>
  </si>
  <si>
    <t>0120911</t>
  </si>
  <si>
    <t>4000003</t>
  </si>
  <si>
    <t>1017004</t>
  </si>
  <si>
    <t>0144214</t>
  </si>
  <si>
    <t>0163020</t>
  </si>
  <si>
    <t>4000004</t>
  </si>
  <si>
    <t>1017002</t>
  </si>
  <si>
    <t>0153932</t>
  </si>
  <si>
    <t>0144313</t>
  </si>
  <si>
    <t>4000001</t>
  </si>
  <si>
    <t>3011004</t>
  </si>
  <si>
    <t>0000142</t>
  </si>
  <si>
    <t>0000003</t>
  </si>
  <si>
    <t>3021001</t>
  </si>
  <si>
    <t>3011001</t>
  </si>
  <si>
    <t>0000098</t>
  </si>
  <si>
    <t>0000006</t>
  </si>
  <si>
    <t>3002001</t>
  </si>
  <si>
    <t>3011003</t>
  </si>
  <si>
    <t>0181312</t>
  </si>
  <si>
    <t>0132010</t>
  </si>
  <si>
    <t>2006004</t>
  </si>
  <si>
    <t>3011002</t>
  </si>
  <si>
    <t>0150309</t>
  </si>
  <si>
    <t>0000004</t>
  </si>
  <si>
    <t>2006002</t>
  </si>
  <si>
    <t>1014001</t>
  </si>
  <si>
    <t>0000126</t>
  </si>
  <si>
    <t>0000002</t>
  </si>
  <si>
    <t>2006003</t>
  </si>
  <si>
    <t>1014003</t>
  </si>
  <si>
    <t>0170610</t>
  </si>
  <si>
    <t>0121014</t>
  </si>
  <si>
    <t>2001002</t>
  </si>
  <si>
    <t>1014002</t>
  </si>
  <si>
    <t>1711553</t>
  </si>
  <si>
    <t>0000162</t>
  </si>
  <si>
    <t>2001003</t>
  </si>
  <si>
    <t>1014004</t>
  </si>
  <si>
    <t>0125808</t>
  </si>
  <si>
    <t>2001004</t>
  </si>
  <si>
    <t>1003004</t>
  </si>
  <si>
    <t>1007001</t>
  </si>
  <si>
    <t>1009006</t>
  </si>
  <si>
    <t>1007002</t>
  </si>
  <si>
    <t>1009003</t>
  </si>
  <si>
    <t>1007003</t>
  </si>
  <si>
    <t>1009005</t>
  </si>
  <si>
    <t>1009001</t>
  </si>
  <si>
    <t>1009002</t>
  </si>
  <si>
    <t>1-3 года</t>
  </si>
  <si>
    <t>25006-1</t>
  </si>
  <si>
    <t>25006-2</t>
  </si>
  <si>
    <t>25006-3</t>
  </si>
  <si>
    <t>25506-1</t>
  </si>
  <si>
    <t>25506-2</t>
  </si>
  <si>
    <t>25506-3</t>
  </si>
  <si>
    <t xml:space="preserve">Футболка для детей ясельного возраста </t>
  </si>
  <si>
    <t>базовая цена ($) 2021</t>
  </si>
  <si>
    <t>Цены $ 2022</t>
  </si>
  <si>
    <t>Цена в RUB</t>
  </si>
  <si>
    <t>Цена в SOM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</si>
</sst>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₽&quot;"/>
  </numFmts>
  <fonts count="16" x14ac:knownFonts="1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4" tint="-0.499984740745262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10"/>
      <color theme="4" tint="-0.499984740745262"/>
      <name val="Arial Cyr"/>
      <charset val="204"/>
    </font>
    <font>
      <b/>
      <sz val="10"/>
      <color theme="5" tint="-0.249977111117893"/>
      <name val="Arial Cyr"/>
      <charset val="204"/>
    </font>
    <font>
      <b/>
      <sz val="10"/>
      <name val="Arial Cyr"/>
      <charset val="204"/>
    </font>
    <font>
      <b/>
      <sz val="10"/>
      <color rgb="FFFF0000"/>
      <name val="Arial Cyr"/>
      <charset val="204"/>
    </font>
    <font>
      <b/>
      <sz val="9"/>
      <name val="Arial Cyr"/>
      <charset val="204"/>
    </font>
    <font>
      <sz val="10"/>
      <color theme="0" tint="-0.34998626667073579"/>
      <name val="Arial Cyr"/>
      <charset val="204"/>
    </font>
    <font>
      <sz val="11"/>
      <color theme="0" tint="-0.34998626667073579"/>
      <name val="Calibri"/>
      <family val="2"/>
      <charset val="204"/>
      <scheme val="minor"/>
    </font>
    <font>
      <sz val="10"/>
      <name val="Arial Cyr"/>
      <charset val="204"/>
    </font>
    <font>
      <sz val="9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77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26">
    <xf numFmtId="0" fontId="0" fillId="0" borderId="0" xfId="0"/>
    <xf numFmtId="0" fontId="0" fillId="3" borderId="0" xfId="0" applyFill="1"/>
    <xf numFmtId="9" fontId="0" fillId="3" borderId="0" xfId="0" applyNumberFormat="1" applyFill="1"/>
    <xf numFmtId="0" fontId="0" fillId="5" borderId="15" xfId="0" applyFont="1" applyFill="1" applyBorder="1"/>
    <xf numFmtId="0" fontId="7" fillId="6" borderId="15" xfId="0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 vertical="center"/>
    </xf>
    <xf numFmtId="0" fontId="7" fillId="6" borderId="17" xfId="0" applyFont="1" applyFill="1" applyBorder="1" applyAlignment="1">
      <alignment horizontal="center" vertical="center" wrapText="1"/>
    </xf>
    <xf numFmtId="0" fontId="7" fillId="6" borderId="1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6" borderId="20" xfId="0" applyFont="1" applyFill="1" applyBorder="1" applyAlignment="1">
      <alignment horizontal="center" vertical="center"/>
    </xf>
    <xf numFmtId="4" fontId="8" fillId="6" borderId="18" xfId="0" applyNumberFormat="1" applyFont="1" applyFill="1" applyBorder="1" applyAlignment="1">
      <alignment horizontal="left" vertical="center"/>
    </xf>
    <xf numFmtId="4" fontId="7" fillId="6" borderId="18" xfId="0" applyNumberFormat="1" applyFont="1" applyFill="1" applyBorder="1" applyAlignment="1">
      <alignment horizontal="center" vertical="center" wrapText="1"/>
    </xf>
    <xf numFmtId="3" fontId="7" fillId="6" borderId="18" xfId="0" applyNumberFormat="1" applyFont="1" applyFill="1" applyBorder="1" applyAlignment="1">
      <alignment horizontal="center" vertical="center"/>
    </xf>
    <xf numFmtId="4" fontId="7" fillId="6" borderId="19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9" fillId="6" borderId="16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/>
      <protection locked="0"/>
    </xf>
    <xf numFmtId="0" fontId="7" fillId="7" borderId="0" xfId="0" applyFont="1" applyFill="1" applyBorder="1" applyAlignment="1">
      <alignment horizontal="center" vertical="center"/>
    </xf>
    <xf numFmtId="4" fontId="10" fillId="7" borderId="0" xfId="0" applyNumberFormat="1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left" vertical="center"/>
    </xf>
    <xf numFmtId="3" fontId="7" fillId="7" borderId="0" xfId="0" applyNumberFormat="1" applyFont="1" applyFill="1" applyBorder="1" applyAlignment="1">
      <alignment horizontal="left" vertical="center"/>
    </xf>
    <xf numFmtId="0" fontId="7" fillId="7" borderId="23" xfId="0" applyFont="1" applyFill="1" applyBorder="1" applyAlignment="1">
      <alignment horizontal="left" vertical="center"/>
    </xf>
    <xf numFmtId="0" fontId="9" fillId="7" borderId="0" xfId="0" applyFont="1" applyFill="1" applyBorder="1" applyAlignment="1">
      <alignment horizontal="left" vertical="center"/>
    </xf>
    <xf numFmtId="0" fontId="0" fillId="8" borderId="0" xfId="0" applyFill="1"/>
    <xf numFmtId="0" fontId="2" fillId="7" borderId="24" xfId="0" applyFont="1" applyFill="1" applyBorder="1" applyAlignment="1">
      <alignment vertical="center" textRotation="90"/>
    </xf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49" fontId="0" fillId="0" borderId="29" xfId="0" applyNumberFormat="1" applyBorder="1" applyAlignment="1" applyProtection="1">
      <alignment horizontal="center" vertical="center" wrapText="1"/>
      <protection locked="0"/>
    </xf>
    <xf numFmtId="4" fontId="11" fillId="0" borderId="29" xfId="0" applyNumberFormat="1" applyFont="1" applyBorder="1" applyAlignment="1">
      <alignment horizontal="center" vertical="center"/>
    </xf>
    <xf numFmtId="4" fontId="0" fillId="0" borderId="29" xfId="0" applyNumberFormat="1" applyFont="1" applyBorder="1" applyAlignment="1">
      <alignment horizontal="center" vertical="center"/>
    </xf>
    <xf numFmtId="4" fontId="2" fillId="4" borderId="29" xfId="0" applyNumberFormat="1" applyFont="1" applyFill="1" applyBorder="1" applyAlignment="1">
      <alignment horizontal="center" vertical="center"/>
    </xf>
    <xf numFmtId="3" fontId="2" fillId="9" borderId="29" xfId="0" applyNumberFormat="1" applyFont="1" applyFill="1" applyBorder="1" applyAlignment="1">
      <alignment horizontal="center" vertical="center"/>
    </xf>
    <xf numFmtId="4" fontId="2" fillId="9" borderId="30" xfId="0" applyNumberFormat="1" applyFont="1" applyFill="1" applyBorder="1" applyAlignment="1">
      <alignment horizontal="center" vertical="center"/>
    </xf>
    <xf numFmtId="0" fontId="0" fillId="0" borderId="31" xfId="0" applyBorder="1"/>
    <xf numFmtId="9" fontId="0" fillId="0" borderId="31" xfId="0" applyNumberFormat="1" applyBorder="1"/>
    <xf numFmtId="0" fontId="2" fillId="7" borderId="32" xfId="0" applyFont="1" applyFill="1" applyBorder="1" applyAlignment="1">
      <alignment vertical="center" textRotation="90"/>
    </xf>
    <xf numFmtId="0" fontId="0" fillId="0" borderId="17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49" fontId="0" fillId="0" borderId="18" xfId="0" applyNumberFormat="1" applyBorder="1" applyAlignment="1" applyProtection="1">
      <alignment horizontal="center" vertical="center" wrapText="1"/>
      <protection locked="0"/>
    </xf>
    <xf numFmtId="3" fontId="2" fillId="9" borderId="18" xfId="0" applyNumberFormat="1" applyFont="1" applyFill="1" applyBorder="1" applyAlignment="1">
      <alignment horizontal="center" vertical="center"/>
    </xf>
    <xf numFmtId="4" fontId="2" fillId="9" borderId="19" xfId="0" applyNumberFormat="1" applyFont="1" applyFill="1" applyBorder="1" applyAlignment="1">
      <alignment horizontal="center" vertical="center"/>
    </xf>
    <xf numFmtId="0" fontId="0" fillId="0" borderId="0" xfId="0" applyBorder="1"/>
    <xf numFmtId="9" fontId="0" fillId="0" borderId="0" xfId="0" applyNumberFormat="1" applyBorder="1"/>
    <xf numFmtId="0" fontId="0" fillId="0" borderId="3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49" fontId="0" fillId="0" borderId="40" xfId="0" applyNumberFormat="1" applyBorder="1" applyAlignment="1" applyProtection="1">
      <alignment horizontal="center" vertical="center" wrapText="1"/>
      <protection locked="0"/>
    </xf>
    <xf numFmtId="3" fontId="2" fillId="9" borderId="40" xfId="0" applyNumberFormat="1" applyFont="1" applyFill="1" applyBorder="1" applyAlignment="1">
      <alignment horizontal="center" vertical="center"/>
    </xf>
    <xf numFmtId="4" fontId="2" fillId="9" borderId="41" xfId="0" applyNumberFormat="1" applyFont="1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 wrapText="1"/>
    </xf>
    <xf numFmtId="0" fontId="0" fillId="7" borderId="18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 wrapText="1"/>
    </xf>
    <xf numFmtId="49" fontId="0" fillId="7" borderId="18" xfId="0" applyNumberFormat="1" applyFill="1" applyBorder="1" applyAlignment="1" applyProtection="1">
      <alignment horizontal="center" vertical="center" wrapText="1"/>
      <protection locked="0"/>
    </xf>
    <xf numFmtId="4" fontId="11" fillId="7" borderId="18" xfId="0" applyNumberFormat="1" applyFont="1" applyFill="1" applyBorder="1" applyAlignment="1">
      <alignment horizontal="center" vertical="center"/>
    </xf>
    <xf numFmtId="3" fontId="2" fillId="7" borderId="18" xfId="0" applyNumberFormat="1" applyFont="1" applyFill="1" applyBorder="1" applyAlignment="1">
      <alignment horizontal="center" vertical="center"/>
    </xf>
    <xf numFmtId="4" fontId="2" fillId="7" borderId="19" xfId="0" applyNumberFormat="1" applyFont="1" applyFill="1" applyBorder="1" applyAlignment="1">
      <alignment horizontal="center" vertical="center"/>
    </xf>
    <xf numFmtId="0" fontId="13" fillId="7" borderId="19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49" fontId="0" fillId="0" borderId="46" xfId="0" applyNumberFormat="1" applyBorder="1" applyAlignment="1" applyProtection="1">
      <alignment horizontal="center" vertical="center" wrapText="1"/>
      <protection locked="0"/>
    </xf>
    <xf numFmtId="4" fontId="11" fillId="0" borderId="46" xfId="0" applyNumberFormat="1" applyFont="1" applyBorder="1" applyAlignment="1">
      <alignment horizontal="center" vertical="center"/>
    </xf>
    <xf numFmtId="3" fontId="2" fillId="9" borderId="46" xfId="0" applyNumberFormat="1" applyFont="1" applyFill="1" applyBorder="1" applyAlignment="1">
      <alignment horizontal="center" vertical="center"/>
    </xf>
    <xf numFmtId="4" fontId="2" fillId="9" borderId="47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49" fontId="0" fillId="0" borderId="8" xfId="0" applyNumberFormat="1" applyBorder="1" applyAlignment="1" applyProtection="1">
      <alignment horizontal="center" vertical="center" wrapText="1"/>
      <protection locked="0"/>
    </xf>
    <xf numFmtId="4" fontId="11" fillId="0" borderId="8" xfId="0" applyNumberFormat="1" applyFont="1" applyBorder="1" applyAlignment="1">
      <alignment horizontal="center" vertical="center"/>
    </xf>
    <xf numFmtId="3" fontId="2" fillId="9" borderId="8" xfId="0" applyNumberFormat="1" applyFont="1" applyFill="1" applyBorder="1" applyAlignment="1">
      <alignment horizontal="center" vertical="center"/>
    </xf>
    <xf numFmtId="4" fontId="2" fillId="9" borderId="9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49" fontId="0" fillId="0" borderId="3" xfId="0" applyNumberFormat="1" applyBorder="1" applyAlignment="1" applyProtection="1">
      <alignment horizontal="center" vertical="center" wrapText="1"/>
      <protection locked="0"/>
    </xf>
    <xf numFmtId="4" fontId="11" fillId="0" borderId="3" xfId="0" applyNumberFormat="1" applyFont="1" applyBorder="1" applyAlignment="1">
      <alignment horizontal="center" vertical="center"/>
    </xf>
    <xf numFmtId="3" fontId="2" fillId="9" borderId="3" xfId="0" applyNumberFormat="1" applyFont="1" applyFill="1" applyBorder="1" applyAlignment="1">
      <alignment horizontal="center" vertical="center"/>
    </xf>
    <xf numFmtId="4" fontId="2" fillId="9" borderId="4" xfId="0" applyNumberFormat="1" applyFont="1" applyFill="1" applyBorder="1" applyAlignment="1">
      <alignment horizontal="center" vertical="center"/>
    </xf>
    <xf numFmtId="49" fontId="0" fillId="0" borderId="12" xfId="0" applyNumberFormat="1" applyBorder="1" applyAlignment="1" applyProtection="1">
      <alignment horizontal="center" vertical="center" wrapText="1"/>
      <protection locked="0"/>
    </xf>
    <xf numFmtId="3" fontId="2" fillId="9" borderId="12" xfId="0" applyNumberFormat="1" applyFont="1" applyFill="1" applyBorder="1" applyAlignment="1">
      <alignment horizontal="center" vertical="center"/>
    </xf>
    <xf numFmtId="4" fontId="2" fillId="9" borderId="14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4" fontId="11" fillId="0" borderId="12" xfId="0" applyNumberFormat="1" applyFont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0" fillId="0" borderId="36" xfId="0" applyNumberFormat="1" applyBorder="1" applyAlignment="1" applyProtection="1">
      <alignment horizontal="center" vertical="center" wrapText="1"/>
      <protection locked="0"/>
    </xf>
    <xf numFmtId="4" fontId="11" fillId="0" borderId="36" xfId="0" applyNumberFormat="1" applyFont="1" applyBorder="1" applyAlignment="1">
      <alignment horizontal="center" vertical="center"/>
    </xf>
    <xf numFmtId="3" fontId="2" fillId="9" borderId="36" xfId="0" applyNumberFormat="1" applyFont="1" applyFill="1" applyBorder="1" applyAlignment="1">
      <alignment horizontal="center" vertical="center"/>
    </xf>
    <xf numFmtId="4" fontId="2" fillId="9" borderId="37" xfId="0" applyNumberFormat="1" applyFont="1" applyFill="1" applyBorder="1" applyAlignment="1">
      <alignment horizontal="center" vertical="center"/>
    </xf>
    <xf numFmtId="0" fontId="0" fillId="0" borderId="5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49" fontId="0" fillId="0" borderId="21" xfId="0" applyNumberFormat="1" applyBorder="1" applyAlignment="1" applyProtection="1">
      <alignment horizontal="center" vertical="center" wrapText="1"/>
      <protection locked="0"/>
    </xf>
    <xf numFmtId="4" fontId="11" fillId="0" borderId="21" xfId="0" applyNumberFormat="1" applyFont="1" applyBorder="1" applyAlignment="1">
      <alignment horizontal="center" vertical="center"/>
    </xf>
    <xf numFmtId="3" fontId="2" fillId="9" borderId="21" xfId="0" applyNumberFormat="1" applyFont="1" applyFill="1" applyBorder="1" applyAlignment="1">
      <alignment horizontal="center" vertical="center"/>
    </xf>
    <xf numFmtId="4" fontId="2" fillId="9" borderId="56" xfId="0" applyNumberFormat="1" applyFont="1" applyFill="1" applyBorder="1" applyAlignment="1">
      <alignment horizontal="center" vertical="center"/>
    </xf>
    <xf numFmtId="4" fontId="11" fillId="8" borderId="3" xfId="0" applyNumberFormat="1" applyFont="1" applyFill="1" applyBorder="1" applyAlignment="1">
      <alignment horizontal="center" vertical="center"/>
    </xf>
    <xf numFmtId="4" fontId="11" fillId="8" borderId="8" xfId="0" applyNumberFormat="1" applyFont="1" applyFill="1" applyBorder="1" applyAlignment="1">
      <alignment horizontal="center" vertical="center"/>
    </xf>
    <xf numFmtId="4" fontId="11" fillId="8" borderId="12" xfId="0" applyNumberFormat="1" applyFont="1" applyFill="1" applyBorder="1" applyAlignment="1">
      <alignment horizontal="center" vertical="center"/>
    </xf>
    <xf numFmtId="4" fontId="11" fillId="0" borderId="18" xfId="0" applyNumberFormat="1" applyFont="1" applyBorder="1" applyAlignment="1">
      <alignment horizontal="center" vertical="center"/>
    </xf>
    <xf numFmtId="4" fontId="11" fillId="0" borderId="3" xfId="0" applyNumberFormat="1" applyFont="1" applyFill="1" applyBorder="1" applyAlignment="1">
      <alignment horizontal="center" vertical="center"/>
    </xf>
    <xf numFmtId="4" fontId="11" fillId="0" borderId="1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49" fontId="0" fillId="0" borderId="3" xfId="0" applyNumberFormat="1" applyFill="1" applyBorder="1" applyAlignment="1" applyProtection="1">
      <alignment horizontal="center" vertical="center" wrapText="1"/>
      <protection locked="0"/>
    </xf>
    <xf numFmtId="0" fontId="13" fillId="8" borderId="25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49" fontId="0" fillId="0" borderId="12" xfId="0" applyNumberFormat="1" applyFill="1" applyBorder="1" applyAlignment="1" applyProtection="1">
      <alignment horizontal="center" vertical="center" wrapText="1"/>
      <protection locked="0"/>
    </xf>
    <xf numFmtId="0" fontId="13" fillId="8" borderId="42" xfId="0" applyFont="1" applyFill="1" applyBorder="1" applyAlignment="1">
      <alignment horizontal="center" vertical="center"/>
    </xf>
    <xf numFmtId="4" fontId="11" fillId="0" borderId="8" xfId="0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0" fillId="0" borderId="3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3" fillId="0" borderId="52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 wrapText="1"/>
    </xf>
    <xf numFmtId="0" fontId="0" fillId="7" borderId="29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 wrapText="1"/>
    </xf>
    <xf numFmtId="49" fontId="0" fillId="7" borderId="29" xfId="0" applyNumberFormat="1" applyFill="1" applyBorder="1" applyAlignment="1" applyProtection="1">
      <alignment horizontal="center" vertical="center" wrapText="1"/>
      <protection locked="0"/>
    </xf>
    <xf numFmtId="4" fontId="11" fillId="7" borderId="29" xfId="0" applyNumberFormat="1" applyFont="1" applyFill="1" applyBorder="1" applyAlignment="1">
      <alignment horizontal="center" vertical="center"/>
    </xf>
    <xf numFmtId="3" fontId="2" fillId="7" borderId="29" xfId="0" applyNumberFormat="1" applyFont="1" applyFill="1" applyBorder="1" applyAlignment="1">
      <alignment horizontal="center" vertical="center"/>
    </xf>
    <xf numFmtId="4" fontId="2" fillId="7" borderId="30" xfId="0" applyNumberFormat="1" applyFont="1" applyFill="1" applyBorder="1" applyAlignment="1">
      <alignment horizontal="center" vertical="center"/>
    </xf>
    <xf numFmtId="0" fontId="13" fillId="7" borderId="30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0" fontId="0" fillId="0" borderId="61" xfId="0" applyBorder="1"/>
    <xf numFmtId="0" fontId="0" fillId="7" borderId="32" xfId="0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/>
    </xf>
    <xf numFmtId="0" fontId="0" fillId="7" borderId="23" xfId="0" applyFill="1" applyBorder="1" applyAlignment="1">
      <alignment horizontal="center" vertical="center"/>
    </xf>
    <xf numFmtId="0" fontId="0" fillId="7" borderId="23" xfId="0" applyFill="1" applyBorder="1" applyAlignment="1">
      <alignment horizontal="center" vertical="center" wrapText="1"/>
    </xf>
    <xf numFmtId="49" fontId="0" fillId="7" borderId="40" xfId="0" applyNumberFormat="1" applyFill="1" applyBorder="1" applyAlignment="1" applyProtection="1">
      <alignment horizontal="center" vertical="center" wrapText="1"/>
      <protection locked="0"/>
    </xf>
    <xf numFmtId="4" fontId="11" fillId="7" borderId="40" xfId="0" applyNumberFormat="1" applyFont="1" applyFill="1" applyBorder="1" applyAlignment="1">
      <alignment horizontal="center" vertical="center"/>
    </xf>
    <xf numFmtId="3" fontId="2" fillId="7" borderId="40" xfId="0" applyNumberFormat="1" applyFont="1" applyFill="1" applyBorder="1" applyAlignment="1">
      <alignment horizontal="center" vertical="center"/>
    </xf>
    <xf numFmtId="4" fontId="2" fillId="7" borderId="41" xfId="0" applyNumberFormat="1" applyFont="1" applyFill="1" applyBorder="1" applyAlignment="1">
      <alignment horizontal="center" vertical="center"/>
    </xf>
    <xf numFmtId="0" fontId="13" fillId="7" borderId="58" xfId="0" applyFont="1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 wrapText="1"/>
    </xf>
    <xf numFmtId="0" fontId="0" fillId="8" borderId="62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8" borderId="20" xfId="0" applyFill="1" applyBorder="1" applyAlignment="1">
      <alignment horizontal="center" vertical="center" wrapText="1"/>
    </xf>
    <xf numFmtId="4" fontId="11" fillId="0" borderId="18" xfId="0" applyNumberFormat="1" applyFont="1" applyFill="1" applyBorder="1" applyAlignment="1">
      <alignment horizontal="center" vertical="center"/>
    </xf>
    <xf numFmtId="0" fontId="0" fillId="0" borderId="63" xfId="0" applyBorder="1"/>
    <xf numFmtId="0" fontId="13" fillId="8" borderId="16" xfId="0" applyFont="1" applyFill="1" applyBorder="1" applyAlignment="1">
      <alignment horizontal="center" vertical="center"/>
    </xf>
    <xf numFmtId="0" fontId="0" fillId="7" borderId="54" xfId="0" applyFill="1" applyBorder="1" applyAlignment="1">
      <alignment horizontal="center" vertical="center" wrapText="1"/>
    </xf>
    <xf numFmtId="0" fontId="0" fillId="7" borderId="21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 wrapText="1"/>
    </xf>
    <xf numFmtId="49" fontId="0" fillId="7" borderId="21" xfId="0" applyNumberFormat="1" applyFill="1" applyBorder="1" applyAlignment="1" applyProtection="1">
      <alignment horizontal="center" vertical="center" wrapText="1"/>
      <protection locked="0"/>
    </xf>
    <xf numFmtId="4" fontId="11" fillId="7" borderId="21" xfId="0" applyNumberFormat="1" applyFont="1" applyFill="1" applyBorder="1" applyAlignment="1">
      <alignment horizontal="center" vertical="center"/>
    </xf>
    <xf numFmtId="3" fontId="2" fillId="7" borderId="21" xfId="0" applyNumberFormat="1" applyFont="1" applyFill="1" applyBorder="1" applyAlignment="1">
      <alignment horizontal="center" vertical="center"/>
    </xf>
    <xf numFmtId="4" fontId="2" fillId="7" borderId="56" xfId="0" applyNumberFormat="1" applyFont="1" applyFill="1" applyBorder="1" applyAlignment="1">
      <alignment horizontal="center" vertical="center"/>
    </xf>
    <xf numFmtId="0" fontId="13" fillId="7" borderId="56" xfId="0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4" fontId="11" fillId="0" borderId="21" xfId="0" applyNumberFormat="1" applyFont="1" applyFill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0" fillId="0" borderId="20" xfId="0" applyFill="1" applyBorder="1" applyAlignment="1">
      <alignment horizontal="center" vertical="center" wrapText="1"/>
    </xf>
    <xf numFmtId="49" fontId="0" fillId="0" borderId="18" xfId="0" applyNumberFormat="1" applyFill="1" applyBorder="1" applyAlignment="1" applyProtection="1">
      <alignment horizontal="center" vertical="center" wrapText="1"/>
      <protection locked="0"/>
    </xf>
    <xf numFmtId="0" fontId="0" fillId="0" borderId="54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2" fillId="7" borderId="64" xfId="0" applyFont="1" applyFill="1" applyBorder="1" applyAlignment="1">
      <alignment vertical="center" textRotation="90"/>
    </xf>
    <xf numFmtId="0" fontId="0" fillId="0" borderId="42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>
      <alignment horizontal="center" vertical="center"/>
    </xf>
    <xf numFmtId="4" fontId="10" fillId="2" borderId="0" xfId="0" applyNumberFormat="1" applyFont="1" applyFill="1" applyBorder="1" applyAlignment="1">
      <alignment horizontal="center" vertical="center"/>
    </xf>
    <xf numFmtId="164" fontId="12" fillId="2" borderId="0" xfId="0" applyNumberFormat="1" applyFont="1" applyFill="1" applyBorder="1" applyAlignment="1">
      <alignment horizontal="center" vertical="center" wrapText="1"/>
    </xf>
    <xf numFmtId="3" fontId="7" fillId="2" borderId="0" xfId="0" applyNumberFormat="1" applyFont="1" applyFill="1" applyBorder="1" applyAlignment="1">
      <alignment horizontal="left" vertical="center"/>
    </xf>
    <xf numFmtId="0" fontId="7" fillId="2" borderId="23" xfId="0" applyFont="1" applyFill="1" applyBorder="1" applyAlignment="1">
      <alignment horizontal="left" vertical="center"/>
    </xf>
    <xf numFmtId="0" fontId="9" fillId="2" borderId="58" xfId="0" applyFont="1" applyFill="1" applyBorder="1" applyAlignment="1">
      <alignment horizontal="left" vertical="center"/>
    </xf>
    <xf numFmtId="0" fontId="2" fillId="2" borderId="32" xfId="0" applyFont="1" applyFill="1" applyBorder="1" applyAlignment="1">
      <alignment vertical="center" textRotation="90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49" fontId="0" fillId="2" borderId="18" xfId="0" applyNumberFormat="1" applyFill="1" applyBorder="1" applyAlignment="1" applyProtection="1">
      <alignment horizontal="center" vertical="center" wrapText="1"/>
      <protection locked="0"/>
    </xf>
    <xf numFmtId="4" fontId="11" fillId="2" borderId="18" xfId="0" applyNumberFormat="1" applyFont="1" applyFill="1" applyBorder="1" applyAlignment="1">
      <alignment horizontal="center" vertical="center"/>
    </xf>
    <xf numFmtId="4" fontId="0" fillId="2" borderId="18" xfId="0" applyNumberFormat="1" applyFont="1" applyFill="1" applyBorder="1" applyAlignment="1">
      <alignment horizontal="center" vertical="center"/>
    </xf>
    <xf numFmtId="4" fontId="2" fillId="2" borderId="18" xfId="0" applyNumberFormat="1" applyFont="1" applyFill="1" applyBorder="1" applyAlignment="1">
      <alignment horizontal="center" vertical="center"/>
    </xf>
    <xf numFmtId="3" fontId="2" fillId="2" borderId="18" xfId="0" applyNumberFormat="1" applyFont="1" applyFill="1" applyBorder="1" applyAlignment="1">
      <alignment horizontal="center" vertical="center"/>
    </xf>
    <xf numFmtId="4" fontId="2" fillId="2" borderId="19" xfId="0" applyNumberFormat="1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 wrapText="1"/>
    </xf>
    <xf numFmtId="49" fontId="0" fillId="2" borderId="29" xfId="0" applyNumberFormat="1" applyFill="1" applyBorder="1" applyAlignment="1" applyProtection="1">
      <alignment horizontal="center" vertical="center" wrapText="1"/>
      <protection locked="0"/>
    </xf>
    <xf numFmtId="4" fontId="11" fillId="2" borderId="29" xfId="0" applyNumberFormat="1" applyFont="1" applyFill="1" applyBorder="1" applyAlignment="1">
      <alignment horizontal="center" vertical="center"/>
    </xf>
    <xf numFmtId="3" fontId="2" fillId="2" borderId="29" xfId="0" applyNumberFormat="1" applyFont="1" applyFill="1" applyBorder="1" applyAlignment="1">
      <alignment horizontal="center" vertical="center"/>
    </xf>
    <xf numFmtId="4" fontId="2" fillId="2" borderId="30" xfId="0" applyNumberFormat="1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49" fontId="0" fillId="2" borderId="40" xfId="0" applyNumberFormat="1" applyFill="1" applyBorder="1" applyAlignment="1" applyProtection="1">
      <alignment horizontal="center" vertical="center" wrapText="1"/>
      <protection locked="0"/>
    </xf>
    <xf numFmtId="4" fontId="11" fillId="2" borderId="40" xfId="0" applyNumberFormat="1" applyFont="1" applyFill="1" applyBorder="1" applyAlignment="1">
      <alignment horizontal="center" vertical="center"/>
    </xf>
    <xf numFmtId="3" fontId="2" fillId="2" borderId="40" xfId="0" applyNumberFormat="1" applyFont="1" applyFill="1" applyBorder="1" applyAlignment="1">
      <alignment horizontal="center" vertical="center"/>
    </xf>
    <xf numFmtId="4" fontId="2" fillId="2" borderId="41" xfId="0" applyNumberFormat="1" applyFont="1" applyFill="1" applyBorder="1" applyAlignment="1">
      <alignment horizontal="center" vertical="center"/>
    </xf>
    <xf numFmtId="0" fontId="13" fillId="2" borderId="58" xfId="0" applyFont="1" applyFill="1" applyBorder="1" applyAlignment="1">
      <alignment horizontal="center" vertical="center"/>
    </xf>
    <xf numFmtId="0" fontId="0" fillId="2" borderId="54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 wrapText="1"/>
    </xf>
    <xf numFmtId="49" fontId="0" fillId="2" borderId="21" xfId="0" applyNumberFormat="1" applyFill="1" applyBorder="1" applyAlignment="1" applyProtection="1">
      <alignment horizontal="center" vertical="center" wrapText="1"/>
      <protection locked="0"/>
    </xf>
    <xf numFmtId="4" fontId="11" fillId="2" borderId="21" xfId="0" applyNumberFormat="1" applyFont="1" applyFill="1" applyBorder="1" applyAlignment="1">
      <alignment horizontal="center" vertical="center"/>
    </xf>
    <xf numFmtId="3" fontId="2" fillId="2" borderId="21" xfId="0" applyNumberFormat="1" applyFont="1" applyFill="1" applyBorder="1" applyAlignment="1">
      <alignment horizontal="center" vertical="center"/>
    </xf>
    <xf numFmtId="4" fontId="2" fillId="2" borderId="56" xfId="0" applyNumberFormat="1" applyFont="1" applyFill="1" applyBorder="1" applyAlignment="1">
      <alignment horizontal="center" vertical="center"/>
    </xf>
    <xf numFmtId="0" fontId="13" fillId="2" borderId="56" xfId="0" applyFont="1" applyFill="1" applyBorder="1" applyAlignment="1">
      <alignment horizontal="center" vertical="center"/>
    </xf>
    <xf numFmtId="49" fontId="0" fillId="0" borderId="8" xfId="0" applyNumberFormat="1" applyFill="1" applyBorder="1" applyAlignment="1" applyProtection="1">
      <alignment horizontal="center" vertical="center" wrapText="1"/>
      <protection locked="0"/>
    </xf>
    <xf numFmtId="49" fontId="0" fillId="0" borderId="46" xfId="0" applyNumberFormat="1" applyFill="1" applyBorder="1" applyAlignment="1" applyProtection="1">
      <alignment horizontal="center" vertical="center" wrapText="1"/>
      <protection locked="0"/>
    </xf>
    <xf numFmtId="4" fontId="11" fillId="8" borderId="18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/>
    </xf>
    <xf numFmtId="0" fontId="13" fillId="2" borderId="41" xfId="0" applyFont="1" applyFill="1" applyBorder="1" applyAlignment="1">
      <alignment horizontal="center" vertical="center"/>
    </xf>
    <xf numFmtId="9" fontId="0" fillId="0" borderId="63" xfId="0" applyNumberFormat="1" applyBorder="1"/>
    <xf numFmtId="0" fontId="0" fillId="0" borderId="28" xfId="0" applyFill="1" applyBorder="1" applyAlignment="1">
      <alignment horizontal="center" vertical="center" wrapText="1"/>
    </xf>
    <xf numFmtId="49" fontId="0" fillId="0" borderId="29" xfId="0" applyNumberFormat="1" applyFill="1" applyBorder="1" applyAlignment="1" applyProtection="1">
      <alignment horizontal="center" vertical="center" wrapText="1"/>
      <protection locked="0"/>
    </xf>
    <xf numFmtId="4" fontId="11" fillId="0" borderId="29" xfId="0" applyNumberFormat="1" applyFont="1" applyFill="1" applyBorder="1" applyAlignment="1">
      <alignment horizontal="center" vertical="center"/>
    </xf>
    <xf numFmtId="49" fontId="0" fillId="0" borderId="21" xfId="0" applyNumberFormat="1" applyFill="1" applyBorder="1" applyAlignment="1" applyProtection="1">
      <alignment horizontal="center" vertical="center" wrapText="1"/>
      <protection locked="0"/>
    </xf>
    <xf numFmtId="0" fontId="2" fillId="2" borderId="67" xfId="0" applyFont="1" applyFill="1" applyBorder="1" applyAlignment="1">
      <alignment vertical="center" textRotation="90"/>
    </xf>
    <xf numFmtId="0" fontId="0" fillId="0" borderId="0" xfId="0" applyAlignment="1">
      <alignment wrapText="1"/>
    </xf>
    <xf numFmtId="3" fontId="0" fillId="0" borderId="0" xfId="0" applyNumberFormat="1"/>
    <xf numFmtId="0" fontId="13" fillId="0" borderId="0" xfId="0" applyFont="1"/>
    <xf numFmtId="0" fontId="7" fillId="3" borderId="68" xfId="0" applyFont="1" applyFill="1" applyBorder="1" applyAlignment="1">
      <alignment horizontal="left" vertical="center"/>
    </xf>
    <xf numFmtId="0" fontId="15" fillId="3" borderId="69" xfId="0" applyFont="1" applyFill="1" applyBorder="1" applyAlignment="1">
      <alignment horizontal="center" vertical="center"/>
    </xf>
    <xf numFmtId="0" fontId="12" fillId="3" borderId="69" xfId="0" applyFont="1" applyFill="1" applyBorder="1" applyAlignment="1">
      <alignment horizontal="left" vertical="center"/>
    </xf>
    <xf numFmtId="0" fontId="15" fillId="3" borderId="70" xfId="0" applyFont="1" applyFill="1" applyBorder="1" applyAlignment="1">
      <alignment horizontal="center" vertical="center"/>
    </xf>
    <xf numFmtId="0" fontId="2" fillId="3" borderId="68" xfId="0" applyFont="1" applyFill="1" applyBorder="1" applyAlignment="1">
      <alignment horizontal="left" vertical="center"/>
    </xf>
    <xf numFmtId="49" fontId="0" fillId="3" borderId="69" xfId="0" applyNumberFormat="1" applyFont="1" applyFill="1" applyBorder="1" applyAlignment="1">
      <alignment horizontal="center" vertical="center" wrapText="1"/>
    </xf>
    <xf numFmtId="0" fontId="0" fillId="3" borderId="69" xfId="0" applyFont="1" applyFill="1" applyBorder="1" applyAlignment="1">
      <alignment horizontal="center" vertical="center"/>
    </xf>
    <xf numFmtId="49" fontId="0" fillId="3" borderId="70" xfId="0" applyNumberFormat="1" applyFont="1" applyFill="1" applyBorder="1" applyAlignment="1">
      <alignment horizontal="center" vertical="center" wrapText="1"/>
    </xf>
    <xf numFmtId="49" fontId="7" fillId="10" borderId="18" xfId="0" applyNumberFormat="1" applyFont="1" applyFill="1" applyBorder="1" applyAlignment="1">
      <alignment horizontal="left" vertical="center"/>
    </xf>
    <xf numFmtId="0" fontId="0" fillId="0" borderId="32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0" fillId="0" borderId="58" xfId="0" applyFill="1" applyBorder="1" applyAlignment="1">
      <alignment horizontal="center" vertical="center"/>
    </xf>
    <xf numFmtId="0" fontId="0" fillId="0" borderId="5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4" fontId="11" fillId="0" borderId="57" xfId="0" applyNumberFormat="1" applyFont="1" applyFill="1" applyBorder="1" applyAlignment="1">
      <alignment horizontal="center" vertical="center"/>
    </xf>
    <xf numFmtId="4" fontId="11" fillId="0" borderId="59" xfId="0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29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30" xfId="0" applyFill="1" applyBorder="1" applyAlignment="1">
      <alignment horizontal="center" vertical="center" wrapText="1"/>
    </xf>
    <xf numFmtId="0" fontId="0" fillId="0" borderId="41" xfId="0" applyFill="1" applyBorder="1" applyAlignment="1">
      <alignment horizontal="center" vertical="center" wrapText="1"/>
    </xf>
    <xf numFmtId="0" fontId="0" fillId="0" borderId="56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67" xfId="0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/>
    </xf>
    <xf numFmtId="0" fontId="13" fillId="0" borderId="33" xfId="0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8" borderId="25" xfId="0" applyFill="1" applyBorder="1" applyAlignment="1">
      <alignment horizontal="center" vertical="center" wrapText="1"/>
    </xf>
    <xf numFmtId="0" fontId="0" fillId="8" borderId="33" xfId="0" applyFill="1" applyBorder="1" applyAlignment="1">
      <alignment horizontal="center" vertical="center" wrapText="1"/>
    </xf>
    <xf numFmtId="0" fontId="0" fillId="8" borderId="4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2" xfId="0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0" fillId="0" borderId="51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54" xfId="0" applyFill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0" fillId="8" borderId="57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0" fontId="0" fillId="8" borderId="59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 wrapText="1"/>
    </xf>
    <xf numFmtId="0" fontId="0" fillId="0" borderId="33" xfId="0" applyFill="1" applyBorder="1" applyAlignment="1">
      <alignment horizontal="center" vertical="center" wrapText="1"/>
    </xf>
    <xf numFmtId="0" fontId="0" fillId="0" borderId="42" xfId="0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2" xfId="0" applyBorder="1" applyAlignment="1">
      <alignment horizontal="center" wrapText="1"/>
    </xf>
    <xf numFmtId="0" fontId="0" fillId="0" borderId="49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27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8" borderId="26" xfId="0" applyFill="1" applyBorder="1" applyAlignment="1">
      <alignment horizontal="center" vertical="center"/>
    </xf>
    <xf numFmtId="0" fontId="0" fillId="8" borderId="34" xfId="0" applyFill="1" applyBorder="1" applyAlignment="1">
      <alignment horizontal="center" vertical="center"/>
    </xf>
    <xf numFmtId="0" fontId="0" fillId="8" borderId="38" xfId="0" applyFill="1" applyBorder="1" applyAlignment="1">
      <alignment horizontal="center" vertical="center"/>
    </xf>
    <xf numFmtId="0" fontId="13" fillId="8" borderId="25" xfId="0" applyFont="1" applyFill="1" applyBorder="1" applyAlignment="1">
      <alignment horizontal="center" vertical="center"/>
    </xf>
    <xf numFmtId="0" fontId="13" fillId="8" borderId="33" xfId="0" applyFont="1" applyFill="1" applyBorder="1" applyAlignment="1">
      <alignment horizontal="center" vertical="center"/>
    </xf>
    <xf numFmtId="0" fontId="0" fillId="8" borderId="52" xfId="0" applyFill="1" applyBorder="1" applyAlignment="1">
      <alignment horizontal="center" vertical="center"/>
    </xf>
    <xf numFmtId="0" fontId="0" fillId="8" borderId="49" xfId="0" applyFill="1" applyBorder="1" applyAlignment="1">
      <alignment horizontal="center" vertical="center"/>
    </xf>
    <xf numFmtId="0" fontId="0" fillId="8" borderId="66" xfId="0" applyFill="1" applyBorder="1" applyAlignment="1">
      <alignment horizontal="center" vertical="center"/>
    </xf>
    <xf numFmtId="0" fontId="0" fillId="8" borderId="33" xfId="0" applyFill="1" applyBorder="1" applyAlignment="1">
      <alignment horizontal="center" vertical="center"/>
    </xf>
    <xf numFmtId="0" fontId="13" fillId="8" borderId="25" xfId="0" applyFont="1" applyFill="1" applyBorder="1" applyAlignment="1">
      <alignment horizontal="center" vertical="center" wrapText="1"/>
    </xf>
    <xf numFmtId="0" fontId="13" fillId="8" borderId="42" xfId="0" applyFont="1" applyFill="1" applyBorder="1" applyAlignment="1">
      <alignment horizontal="center" vertical="center"/>
    </xf>
    <xf numFmtId="0" fontId="0" fillId="8" borderId="42" xfId="0" applyFill="1" applyBorder="1" applyAlignment="1">
      <alignment horizontal="center" vertical="center"/>
    </xf>
    <xf numFmtId="0" fontId="0" fillId="0" borderId="47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 wrapText="1"/>
    </xf>
    <xf numFmtId="0" fontId="7" fillId="2" borderId="65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0" fillId="8" borderId="27" xfId="0" applyFill="1" applyBorder="1" applyAlignment="1">
      <alignment horizontal="center" vertical="center" wrapText="1"/>
    </xf>
    <xf numFmtId="0" fontId="0" fillId="8" borderId="54" xfId="0" applyFill="1" applyBorder="1" applyAlignment="1">
      <alignment horizontal="center" vertical="center" wrapText="1"/>
    </xf>
    <xf numFmtId="0" fontId="0" fillId="8" borderId="25" xfId="0" applyFill="1" applyBorder="1" applyAlignment="1">
      <alignment horizontal="center" vertical="center"/>
    </xf>
    <xf numFmtId="0" fontId="0" fillId="8" borderId="27" xfId="0" applyFill="1" applyBorder="1" applyAlignment="1">
      <alignment horizontal="center" vertical="center"/>
    </xf>
    <xf numFmtId="0" fontId="0" fillId="8" borderId="5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13" fillId="0" borderId="25" xfId="0" applyFont="1" applyBorder="1" applyAlignment="1">
      <alignment horizontal="center" wrapText="1"/>
    </xf>
    <xf numFmtId="0" fontId="13" fillId="0" borderId="33" xfId="0" applyFont="1" applyBorder="1" applyAlignment="1">
      <alignment horizontal="center" wrapText="1"/>
    </xf>
    <xf numFmtId="0" fontId="13" fillId="0" borderId="42" xfId="0" applyFont="1" applyBorder="1" applyAlignment="1">
      <alignment horizontal="center" wrapText="1"/>
    </xf>
    <xf numFmtId="0" fontId="0" fillId="0" borderId="51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" fontId="1" fillId="3" borderId="3" xfId="0" applyNumberFormat="1" applyFont="1" applyFill="1" applyBorder="1" applyAlignment="1">
      <alignment horizontal="center" vertical="center"/>
    </xf>
    <xf numFmtId="4" fontId="1" fillId="3" borderId="4" xfId="0" applyNumberFormat="1" applyFont="1" applyFill="1" applyBorder="1" applyAlignment="1">
      <alignment horizontal="center" vertical="center"/>
    </xf>
    <xf numFmtId="4" fontId="1" fillId="3" borderId="12" xfId="0" applyNumberFormat="1" applyFont="1" applyFill="1" applyBorder="1" applyAlignment="1">
      <alignment horizontal="center" vertical="center"/>
    </xf>
    <xf numFmtId="4" fontId="1" fillId="3" borderId="14" xfId="0" applyNumberFormat="1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left" vertical="center"/>
    </xf>
    <xf numFmtId="0" fontId="7" fillId="7" borderId="0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right" wrapText="1"/>
    </xf>
    <xf numFmtId="0" fontId="3" fillId="0" borderId="2" xfId="0" applyFont="1" applyBorder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3" fillId="0" borderId="8" xfId="0" applyFont="1" applyBorder="1" applyAlignment="1">
      <alignment horizontal="right" wrapText="1"/>
    </xf>
    <xf numFmtId="0" fontId="5" fillId="2" borderId="3" xfId="1" applyFont="1" applyFill="1" applyBorder="1" applyAlignment="1" applyProtection="1">
      <alignment horizontal="left" vertical="center" wrapText="1"/>
    </xf>
    <xf numFmtId="0" fontId="5" fillId="2" borderId="8" xfId="1" applyFont="1" applyFill="1" applyBorder="1" applyAlignment="1" applyProtection="1">
      <alignment horizontal="left" vertical="center" wrapText="1"/>
    </xf>
    <xf numFmtId="0" fontId="5" fillId="2" borderId="3" xfId="1" applyFont="1" applyFill="1" applyBorder="1" applyAlignment="1" applyProtection="1">
      <alignment horizontal="center" vertical="center" wrapText="1"/>
    </xf>
    <xf numFmtId="0" fontId="5" fillId="2" borderId="4" xfId="1" applyFont="1" applyFill="1" applyBorder="1" applyAlignment="1" applyProtection="1">
      <alignment horizontal="center" vertical="center" wrapText="1"/>
    </xf>
    <xf numFmtId="0" fontId="5" fillId="2" borderId="8" xfId="1" applyFont="1" applyFill="1" applyBorder="1" applyAlignment="1" applyProtection="1">
      <alignment horizontal="center" vertical="center" wrapText="1"/>
    </xf>
    <xf numFmtId="0" fontId="5" fillId="2" borderId="9" xfId="1" applyFont="1" applyFill="1" applyBorder="1" applyAlignment="1" applyProtection="1">
      <alignment horizontal="center" vertical="center" wrapText="1"/>
    </xf>
    <xf numFmtId="164" fontId="6" fillId="3" borderId="1" xfId="0" applyNumberFormat="1" applyFont="1" applyFill="1" applyBorder="1" applyAlignment="1">
      <alignment horizontal="left" vertical="center" wrapText="1"/>
    </xf>
    <xf numFmtId="164" fontId="6" fillId="3" borderId="2" xfId="0" applyNumberFormat="1" applyFont="1" applyFill="1" applyBorder="1" applyAlignment="1">
      <alignment horizontal="left" vertical="center" wrapText="1"/>
    </xf>
    <xf numFmtId="164" fontId="6" fillId="3" borderId="3" xfId="0" applyNumberFormat="1" applyFont="1" applyFill="1" applyBorder="1" applyAlignment="1">
      <alignment horizontal="left" vertical="center" wrapText="1"/>
    </xf>
    <xf numFmtId="164" fontId="6" fillId="3" borderId="10" xfId="0" applyNumberFormat="1" applyFont="1" applyFill="1" applyBorder="1" applyAlignment="1">
      <alignment horizontal="left" vertical="center" wrapText="1"/>
    </xf>
    <xf numFmtId="164" fontId="6" fillId="3" borderId="11" xfId="0" applyNumberFormat="1" applyFont="1" applyFill="1" applyBorder="1" applyAlignment="1">
      <alignment horizontal="left" vertical="center" wrapText="1"/>
    </xf>
    <xf numFmtId="164" fontId="6" fillId="3" borderId="12" xfId="0" applyNumberFormat="1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0" fillId="0" borderId="75" xfId="0" applyFont="1" applyBorder="1" applyAlignment="1">
      <alignment horizontal="center" vertical="center"/>
    </xf>
    <xf numFmtId="0" fontId="0" fillId="0" borderId="71" xfId="0" applyFont="1" applyBorder="1" applyAlignment="1">
      <alignment horizontal="center" vertical="center"/>
    </xf>
    <xf numFmtId="0" fontId="0" fillId="0" borderId="73" xfId="0" applyFont="1" applyBorder="1" applyAlignment="1">
      <alignment horizontal="center" vertical="center"/>
    </xf>
    <xf numFmtId="49" fontId="0" fillId="0" borderId="76" xfId="0" applyNumberFormat="1" applyFont="1" applyBorder="1" applyAlignment="1">
      <alignment horizontal="center" vertical="center" wrapText="1"/>
    </xf>
    <xf numFmtId="49" fontId="0" fillId="0" borderId="72" xfId="0" applyNumberFormat="1" applyFont="1" applyBorder="1" applyAlignment="1">
      <alignment horizontal="center" vertical="center" wrapText="1"/>
    </xf>
    <xf numFmtId="49" fontId="0" fillId="0" borderId="74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2" fillId="0" borderId="0" xfId="1" applyFont="1" applyAlignment="1" applyProtection="1">
      <alignment horizontal="center"/>
    </xf>
    <xf numFmtId="0" fontId="4" fillId="0" borderId="0" xfId="1" applyAlignment="1" applyProtection="1">
      <alignment horizontal="center"/>
    </xf>
    <xf numFmtId="0" fontId="0" fillId="0" borderId="71" xfId="0" applyFont="1" applyBorder="1" applyAlignment="1">
      <alignment horizontal="center" vertical="center" wrapText="1"/>
    </xf>
    <xf numFmtId="0" fontId="0" fillId="0" borderId="73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2" Type="http://schemas.openxmlformats.org/officeDocument/2006/relationships/image" Target="../media/image172.tif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8.png"/><Relationship Id="rId21" Type="http://schemas.openxmlformats.org/officeDocument/2006/relationships/image" Target="../media/image193.png"/><Relationship Id="rId34" Type="http://schemas.openxmlformats.org/officeDocument/2006/relationships/image" Target="../media/image206.png"/><Relationship Id="rId42" Type="http://schemas.openxmlformats.org/officeDocument/2006/relationships/image" Target="../media/image214.png"/><Relationship Id="rId47" Type="http://schemas.openxmlformats.org/officeDocument/2006/relationships/image" Target="../media/image219.png"/><Relationship Id="rId50" Type="http://schemas.openxmlformats.org/officeDocument/2006/relationships/image" Target="../media/image222.png"/><Relationship Id="rId55" Type="http://schemas.openxmlformats.org/officeDocument/2006/relationships/image" Target="../media/image227.png"/><Relationship Id="rId63" Type="http://schemas.openxmlformats.org/officeDocument/2006/relationships/image" Target="../media/image235.png"/><Relationship Id="rId7" Type="http://schemas.openxmlformats.org/officeDocument/2006/relationships/image" Target="../media/image179.png"/><Relationship Id="rId2" Type="http://schemas.openxmlformats.org/officeDocument/2006/relationships/image" Target="../media/image174.png"/><Relationship Id="rId16" Type="http://schemas.openxmlformats.org/officeDocument/2006/relationships/image" Target="../media/image188.png"/><Relationship Id="rId29" Type="http://schemas.openxmlformats.org/officeDocument/2006/relationships/image" Target="../media/image201.png"/><Relationship Id="rId11" Type="http://schemas.openxmlformats.org/officeDocument/2006/relationships/image" Target="../media/image183.png"/><Relationship Id="rId24" Type="http://schemas.openxmlformats.org/officeDocument/2006/relationships/image" Target="../media/image196.png"/><Relationship Id="rId32" Type="http://schemas.openxmlformats.org/officeDocument/2006/relationships/image" Target="../media/image204.png"/><Relationship Id="rId37" Type="http://schemas.openxmlformats.org/officeDocument/2006/relationships/image" Target="../media/image209.png"/><Relationship Id="rId40" Type="http://schemas.openxmlformats.org/officeDocument/2006/relationships/image" Target="../media/image212.png"/><Relationship Id="rId45" Type="http://schemas.openxmlformats.org/officeDocument/2006/relationships/image" Target="../media/image217.png"/><Relationship Id="rId53" Type="http://schemas.openxmlformats.org/officeDocument/2006/relationships/image" Target="../media/image225.png"/><Relationship Id="rId58" Type="http://schemas.openxmlformats.org/officeDocument/2006/relationships/image" Target="../media/image230.png"/><Relationship Id="rId66" Type="http://schemas.openxmlformats.org/officeDocument/2006/relationships/image" Target="../media/image238.png"/><Relationship Id="rId5" Type="http://schemas.openxmlformats.org/officeDocument/2006/relationships/image" Target="../media/image177.png"/><Relationship Id="rId61" Type="http://schemas.openxmlformats.org/officeDocument/2006/relationships/image" Target="../media/image233.png"/><Relationship Id="rId19" Type="http://schemas.openxmlformats.org/officeDocument/2006/relationships/image" Target="../media/image191.png"/><Relationship Id="rId14" Type="http://schemas.openxmlformats.org/officeDocument/2006/relationships/image" Target="../media/image186.png"/><Relationship Id="rId22" Type="http://schemas.openxmlformats.org/officeDocument/2006/relationships/image" Target="../media/image194.png"/><Relationship Id="rId27" Type="http://schemas.openxmlformats.org/officeDocument/2006/relationships/image" Target="../media/image199.png"/><Relationship Id="rId30" Type="http://schemas.openxmlformats.org/officeDocument/2006/relationships/image" Target="../media/image202.png"/><Relationship Id="rId35" Type="http://schemas.openxmlformats.org/officeDocument/2006/relationships/image" Target="../media/image207.png"/><Relationship Id="rId43" Type="http://schemas.openxmlformats.org/officeDocument/2006/relationships/image" Target="../media/image215.png"/><Relationship Id="rId48" Type="http://schemas.openxmlformats.org/officeDocument/2006/relationships/image" Target="../media/image220.png"/><Relationship Id="rId56" Type="http://schemas.openxmlformats.org/officeDocument/2006/relationships/image" Target="../media/image228.png"/><Relationship Id="rId64" Type="http://schemas.openxmlformats.org/officeDocument/2006/relationships/image" Target="../media/image236.png"/><Relationship Id="rId8" Type="http://schemas.openxmlformats.org/officeDocument/2006/relationships/image" Target="../media/image180.png"/><Relationship Id="rId51" Type="http://schemas.openxmlformats.org/officeDocument/2006/relationships/image" Target="../media/image223.png"/><Relationship Id="rId3" Type="http://schemas.openxmlformats.org/officeDocument/2006/relationships/image" Target="../media/image175.png"/><Relationship Id="rId12" Type="http://schemas.openxmlformats.org/officeDocument/2006/relationships/image" Target="../media/image184.png"/><Relationship Id="rId17" Type="http://schemas.openxmlformats.org/officeDocument/2006/relationships/image" Target="../media/image189.png"/><Relationship Id="rId25" Type="http://schemas.openxmlformats.org/officeDocument/2006/relationships/image" Target="../media/image197.png"/><Relationship Id="rId33" Type="http://schemas.openxmlformats.org/officeDocument/2006/relationships/image" Target="../media/image205.png"/><Relationship Id="rId38" Type="http://schemas.openxmlformats.org/officeDocument/2006/relationships/image" Target="../media/image210.png"/><Relationship Id="rId46" Type="http://schemas.openxmlformats.org/officeDocument/2006/relationships/image" Target="../media/image218.png"/><Relationship Id="rId59" Type="http://schemas.openxmlformats.org/officeDocument/2006/relationships/image" Target="../media/image231.png"/><Relationship Id="rId67" Type="http://schemas.openxmlformats.org/officeDocument/2006/relationships/image" Target="../media/image239.png"/><Relationship Id="rId20" Type="http://schemas.openxmlformats.org/officeDocument/2006/relationships/image" Target="../media/image192.png"/><Relationship Id="rId41" Type="http://schemas.openxmlformats.org/officeDocument/2006/relationships/image" Target="../media/image213.png"/><Relationship Id="rId54" Type="http://schemas.openxmlformats.org/officeDocument/2006/relationships/image" Target="../media/image226.png"/><Relationship Id="rId62" Type="http://schemas.openxmlformats.org/officeDocument/2006/relationships/image" Target="../media/image234.png"/><Relationship Id="rId1" Type="http://schemas.openxmlformats.org/officeDocument/2006/relationships/image" Target="../media/image173.png"/><Relationship Id="rId6" Type="http://schemas.openxmlformats.org/officeDocument/2006/relationships/image" Target="../media/image178.png"/><Relationship Id="rId15" Type="http://schemas.openxmlformats.org/officeDocument/2006/relationships/image" Target="../media/image187.png"/><Relationship Id="rId23" Type="http://schemas.openxmlformats.org/officeDocument/2006/relationships/image" Target="../media/image195.png"/><Relationship Id="rId28" Type="http://schemas.openxmlformats.org/officeDocument/2006/relationships/image" Target="../media/image200.png"/><Relationship Id="rId36" Type="http://schemas.openxmlformats.org/officeDocument/2006/relationships/image" Target="../media/image208.png"/><Relationship Id="rId49" Type="http://schemas.openxmlformats.org/officeDocument/2006/relationships/image" Target="../media/image221.png"/><Relationship Id="rId57" Type="http://schemas.openxmlformats.org/officeDocument/2006/relationships/image" Target="../media/image229.png"/><Relationship Id="rId10" Type="http://schemas.openxmlformats.org/officeDocument/2006/relationships/image" Target="../media/image182.png"/><Relationship Id="rId31" Type="http://schemas.openxmlformats.org/officeDocument/2006/relationships/image" Target="../media/image203.png"/><Relationship Id="rId44" Type="http://schemas.openxmlformats.org/officeDocument/2006/relationships/image" Target="../media/image216.png"/><Relationship Id="rId52" Type="http://schemas.openxmlformats.org/officeDocument/2006/relationships/image" Target="../media/image224.png"/><Relationship Id="rId60" Type="http://schemas.openxmlformats.org/officeDocument/2006/relationships/image" Target="../media/image232.png"/><Relationship Id="rId65" Type="http://schemas.openxmlformats.org/officeDocument/2006/relationships/image" Target="../media/image237.png"/><Relationship Id="rId4" Type="http://schemas.openxmlformats.org/officeDocument/2006/relationships/image" Target="../media/image176.png"/><Relationship Id="rId9" Type="http://schemas.openxmlformats.org/officeDocument/2006/relationships/image" Target="../media/image181.png"/><Relationship Id="rId13" Type="http://schemas.openxmlformats.org/officeDocument/2006/relationships/image" Target="../media/image185.png"/><Relationship Id="rId18" Type="http://schemas.openxmlformats.org/officeDocument/2006/relationships/image" Target="../media/image190.png"/><Relationship Id="rId39" Type="http://schemas.openxmlformats.org/officeDocument/2006/relationships/image" Target="../media/image2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295276</xdr:colOff>
      <xdr:row>0</xdr:row>
      <xdr:rowOff>152401</xdr:rowOff>
    </xdr:from>
    <xdr:to>
      <xdr:col>6</xdr:col>
      <xdr:colOff>676276</xdr:colOff>
      <xdr:row>1</xdr:row>
      <xdr:rowOff>7620</xdr:rowOff>
    </xdr:to>
    <xdr:sp macro="" textlink="">
      <xdr:nvSpPr>
        <xdr:cNvPr id="2" name="Стрелка вправо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076951" y="152401"/>
          <a:ext cx="381000" cy="4571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2</xdr:col>
      <xdr:colOff>257175</xdr:colOff>
      <xdr:row>1</xdr:row>
      <xdr:rowOff>180975</xdr:rowOff>
    </xdr:to>
    <xdr:pic>
      <xdr:nvPicPr>
        <xdr:cNvPr id="3" name="Рисунок 1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133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0</xdr:row>
      <xdr:rowOff>47625</xdr:rowOff>
    </xdr:from>
    <xdr:to>
      <xdr:col>2</xdr:col>
      <xdr:colOff>847725</xdr:colOff>
      <xdr:row>1</xdr:row>
      <xdr:rowOff>114300</xdr:rowOff>
    </xdr:to>
    <xdr:pic>
      <xdr:nvPicPr>
        <xdr:cNvPr id="4" name="Рисунок 11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7625"/>
          <a:ext cx="5810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4</xdr:row>
      <xdr:rowOff>133350</xdr:rowOff>
    </xdr:from>
    <xdr:to>
      <xdr:col>3</xdr:col>
      <xdr:colOff>2105025</xdr:colOff>
      <xdr:row>6</xdr:row>
      <xdr:rowOff>200025</xdr:rowOff>
    </xdr:to>
    <xdr:pic>
      <xdr:nvPicPr>
        <xdr:cNvPr id="5" name="Рисунок 13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095375"/>
          <a:ext cx="20478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12</xdr:row>
      <xdr:rowOff>47625</xdr:rowOff>
    </xdr:from>
    <xdr:to>
      <xdr:col>3</xdr:col>
      <xdr:colOff>2124075</xdr:colOff>
      <xdr:row>15</xdr:row>
      <xdr:rowOff>114300</xdr:rowOff>
    </xdr:to>
    <xdr:pic>
      <xdr:nvPicPr>
        <xdr:cNvPr id="6" name="Рисунок 1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3171825"/>
          <a:ext cx="2066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51</xdr:row>
      <xdr:rowOff>47625</xdr:rowOff>
    </xdr:from>
    <xdr:to>
      <xdr:col>3</xdr:col>
      <xdr:colOff>2133600</xdr:colOff>
      <xdr:row>54</xdr:row>
      <xdr:rowOff>95250</xdr:rowOff>
    </xdr:to>
    <xdr:pic>
      <xdr:nvPicPr>
        <xdr:cNvPr id="7" name="Рисунок 2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12344400"/>
          <a:ext cx="2105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86</xdr:row>
      <xdr:rowOff>266700</xdr:rowOff>
    </xdr:from>
    <xdr:to>
      <xdr:col>3</xdr:col>
      <xdr:colOff>2133600</xdr:colOff>
      <xdr:row>88</xdr:row>
      <xdr:rowOff>190500</xdr:rowOff>
    </xdr:to>
    <xdr:pic>
      <xdr:nvPicPr>
        <xdr:cNvPr id="8" name="Рисунок 8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745450"/>
          <a:ext cx="20764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25</xdr:row>
      <xdr:rowOff>57150</xdr:rowOff>
    </xdr:from>
    <xdr:to>
      <xdr:col>3</xdr:col>
      <xdr:colOff>2133600</xdr:colOff>
      <xdr:row>28</xdr:row>
      <xdr:rowOff>123825</xdr:rowOff>
    </xdr:to>
    <xdr:pic>
      <xdr:nvPicPr>
        <xdr:cNvPr id="9" name="Рисунок 16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6238875"/>
          <a:ext cx="20859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38</xdr:row>
      <xdr:rowOff>66675</xdr:rowOff>
    </xdr:from>
    <xdr:to>
      <xdr:col>3</xdr:col>
      <xdr:colOff>2133600</xdr:colOff>
      <xdr:row>41</xdr:row>
      <xdr:rowOff>114300</xdr:rowOff>
    </xdr:to>
    <xdr:pic>
      <xdr:nvPicPr>
        <xdr:cNvPr id="10" name="Рисунок 16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9305925"/>
          <a:ext cx="20859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523</xdr:row>
      <xdr:rowOff>180975</xdr:rowOff>
    </xdr:from>
    <xdr:to>
      <xdr:col>3</xdr:col>
      <xdr:colOff>2076450</xdr:colOff>
      <xdr:row>525</xdr:row>
      <xdr:rowOff>381000</xdr:rowOff>
    </xdr:to>
    <xdr:pic>
      <xdr:nvPicPr>
        <xdr:cNvPr id="11" name="Рисунок 12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45132425"/>
          <a:ext cx="19526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735</xdr:row>
      <xdr:rowOff>76200</xdr:rowOff>
    </xdr:from>
    <xdr:to>
      <xdr:col>3</xdr:col>
      <xdr:colOff>1685925</xdr:colOff>
      <xdr:row>735</xdr:row>
      <xdr:rowOff>1895475</xdr:rowOff>
    </xdr:to>
    <xdr:pic>
      <xdr:nvPicPr>
        <xdr:cNvPr id="12" name="Рисунок 20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209235675"/>
          <a:ext cx="119062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12</xdr:row>
      <xdr:rowOff>28575</xdr:rowOff>
    </xdr:from>
    <xdr:to>
      <xdr:col>2</xdr:col>
      <xdr:colOff>1352550</xdr:colOff>
      <xdr:row>16</xdr:row>
      <xdr:rowOff>19050</xdr:rowOff>
    </xdr:to>
    <xdr:pic>
      <xdr:nvPicPr>
        <xdr:cNvPr id="13" name="Рисунок 22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3152775"/>
          <a:ext cx="1323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25</xdr:row>
      <xdr:rowOff>9525</xdr:rowOff>
    </xdr:from>
    <xdr:to>
      <xdr:col>2</xdr:col>
      <xdr:colOff>1314450</xdr:colOff>
      <xdr:row>28</xdr:row>
      <xdr:rowOff>200025</xdr:rowOff>
    </xdr:to>
    <xdr:pic>
      <xdr:nvPicPr>
        <xdr:cNvPr id="14" name="Рисунок 22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6191250"/>
          <a:ext cx="12477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50</xdr:row>
      <xdr:rowOff>171450</xdr:rowOff>
    </xdr:from>
    <xdr:to>
      <xdr:col>2</xdr:col>
      <xdr:colOff>1362075</xdr:colOff>
      <xdr:row>54</xdr:row>
      <xdr:rowOff>171450</xdr:rowOff>
    </xdr:to>
    <xdr:pic>
      <xdr:nvPicPr>
        <xdr:cNvPr id="16" name="Рисунок 23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2220575"/>
          <a:ext cx="12573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64</xdr:row>
      <xdr:rowOff>9525</xdr:rowOff>
    </xdr:from>
    <xdr:to>
      <xdr:col>2</xdr:col>
      <xdr:colOff>1400175</xdr:colOff>
      <xdr:row>67</xdr:row>
      <xdr:rowOff>209550</xdr:rowOff>
    </xdr:to>
    <xdr:pic>
      <xdr:nvPicPr>
        <xdr:cNvPr id="17" name="Рисунок 23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5363825"/>
          <a:ext cx="13525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64</xdr:row>
      <xdr:rowOff>76200</xdr:rowOff>
    </xdr:from>
    <xdr:to>
      <xdr:col>3</xdr:col>
      <xdr:colOff>2114550</xdr:colOff>
      <xdr:row>67</xdr:row>
      <xdr:rowOff>104775</xdr:rowOff>
    </xdr:to>
    <xdr:pic>
      <xdr:nvPicPr>
        <xdr:cNvPr id="18" name="Рисунок 23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5430500"/>
          <a:ext cx="2057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735</xdr:row>
      <xdr:rowOff>381000</xdr:rowOff>
    </xdr:from>
    <xdr:to>
      <xdr:col>2</xdr:col>
      <xdr:colOff>1381125</xdr:colOff>
      <xdr:row>735</xdr:row>
      <xdr:rowOff>1514475</xdr:rowOff>
    </xdr:to>
    <xdr:pic>
      <xdr:nvPicPr>
        <xdr:cNvPr id="19" name="Рисунок 28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09540475"/>
          <a:ext cx="13525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76</xdr:row>
      <xdr:rowOff>238125</xdr:rowOff>
    </xdr:from>
    <xdr:to>
      <xdr:col>3</xdr:col>
      <xdr:colOff>2143125</xdr:colOff>
      <xdr:row>80</xdr:row>
      <xdr:rowOff>28575</xdr:rowOff>
    </xdr:to>
    <xdr:pic>
      <xdr:nvPicPr>
        <xdr:cNvPr id="20" name="Рисунок 7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8402300"/>
          <a:ext cx="2057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76</xdr:row>
      <xdr:rowOff>171450</xdr:rowOff>
    </xdr:from>
    <xdr:to>
      <xdr:col>2</xdr:col>
      <xdr:colOff>1362075</xdr:colOff>
      <xdr:row>80</xdr:row>
      <xdr:rowOff>95250</xdr:rowOff>
    </xdr:to>
    <xdr:pic>
      <xdr:nvPicPr>
        <xdr:cNvPr id="21" name="Рисунок 23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8335625"/>
          <a:ext cx="1314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86</xdr:row>
      <xdr:rowOff>152400</xdr:rowOff>
    </xdr:from>
    <xdr:to>
      <xdr:col>2</xdr:col>
      <xdr:colOff>1333500</xdr:colOff>
      <xdr:row>88</xdr:row>
      <xdr:rowOff>285750</xdr:rowOff>
    </xdr:to>
    <xdr:pic>
      <xdr:nvPicPr>
        <xdr:cNvPr id="22" name="Рисунок 23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0631150"/>
          <a:ext cx="1257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94</xdr:row>
      <xdr:rowOff>133350</xdr:rowOff>
    </xdr:from>
    <xdr:to>
      <xdr:col>3</xdr:col>
      <xdr:colOff>2105025</xdr:colOff>
      <xdr:row>97</xdr:row>
      <xdr:rowOff>190500</xdr:rowOff>
    </xdr:to>
    <xdr:pic>
      <xdr:nvPicPr>
        <xdr:cNvPr id="23" name="Рисунок 9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22917150"/>
          <a:ext cx="2076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94</xdr:row>
      <xdr:rowOff>57150</xdr:rowOff>
    </xdr:from>
    <xdr:to>
      <xdr:col>2</xdr:col>
      <xdr:colOff>1304925</xdr:colOff>
      <xdr:row>98</xdr:row>
      <xdr:rowOff>47625</xdr:rowOff>
    </xdr:to>
    <xdr:pic>
      <xdr:nvPicPr>
        <xdr:cNvPr id="24" name="Рисунок 23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2840950"/>
          <a:ext cx="1200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107</xdr:row>
      <xdr:rowOff>57150</xdr:rowOff>
    </xdr:from>
    <xdr:to>
      <xdr:col>3</xdr:col>
      <xdr:colOff>2124075</xdr:colOff>
      <xdr:row>110</xdr:row>
      <xdr:rowOff>171450</xdr:rowOff>
    </xdr:to>
    <xdr:pic>
      <xdr:nvPicPr>
        <xdr:cNvPr id="25" name="Рисунок 10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25898475"/>
          <a:ext cx="20574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106</xdr:row>
      <xdr:rowOff>228600</xdr:rowOff>
    </xdr:from>
    <xdr:to>
      <xdr:col>2</xdr:col>
      <xdr:colOff>1352550</xdr:colOff>
      <xdr:row>110</xdr:row>
      <xdr:rowOff>152400</xdr:rowOff>
    </xdr:to>
    <xdr:pic>
      <xdr:nvPicPr>
        <xdr:cNvPr id="26" name="Рисунок 23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5822275"/>
          <a:ext cx="13049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117</xdr:row>
      <xdr:rowOff>85725</xdr:rowOff>
    </xdr:from>
    <xdr:to>
      <xdr:col>3</xdr:col>
      <xdr:colOff>2133600</xdr:colOff>
      <xdr:row>120</xdr:row>
      <xdr:rowOff>123825</xdr:rowOff>
    </xdr:to>
    <xdr:pic>
      <xdr:nvPicPr>
        <xdr:cNvPr id="27" name="Рисунок 10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28241625"/>
          <a:ext cx="2066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117</xdr:row>
      <xdr:rowOff>9525</xdr:rowOff>
    </xdr:from>
    <xdr:to>
      <xdr:col>2</xdr:col>
      <xdr:colOff>1333500</xdr:colOff>
      <xdr:row>120</xdr:row>
      <xdr:rowOff>190500</xdr:rowOff>
    </xdr:to>
    <xdr:pic>
      <xdr:nvPicPr>
        <xdr:cNvPr id="28" name="Рисунок 23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8165425"/>
          <a:ext cx="12858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127</xdr:row>
      <xdr:rowOff>161925</xdr:rowOff>
    </xdr:from>
    <xdr:to>
      <xdr:col>3</xdr:col>
      <xdr:colOff>2133600</xdr:colOff>
      <xdr:row>130</xdr:row>
      <xdr:rowOff>190500</xdr:rowOff>
    </xdr:to>
    <xdr:pic>
      <xdr:nvPicPr>
        <xdr:cNvPr id="29" name="Рисунок 11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0632400"/>
          <a:ext cx="2095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126</xdr:row>
      <xdr:rowOff>200025</xdr:rowOff>
    </xdr:from>
    <xdr:to>
      <xdr:col>2</xdr:col>
      <xdr:colOff>1352550</xdr:colOff>
      <xdr:row>130</xdr:row>
      <xdr:rowOff>171450</xdr:rowOff>
    </xdr:to>
    <xdr:pic>
      <xdr:nvPicPr>
        <xdr:cNvPr id="30" name="Рисунок 23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0422850"/>
          <a:ext cx="13144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138</xdr:row>
      <xdr:rowOff>85725</xdr:rowOff>
    </xdr:from>
    <xdr:to>
      <xdr:col>3</xdr:col>
      <xdr:colOff>2047875</xdr:colOff>
      <xdr:row>144</xdr:row>
      <xdr:rowOff>114300</xdr:rowOff>
    </xdr:to>
    <xdr:pic>
      <xdr:nvPicPr>
        <xdr:cNvPr id="31" name="Рисунок 12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3118425"/>
          <a:ext cx="19335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137</xdr:row>
      <xdr:rowOff>219075</xdr:rowOff>
    </xdr:from>
    <xdr:to>
      <xdr:col>2</xdr:col>
      <xdr:colOff>1295400</xdr:colOff>
      <xdr:row>144</xdr:row>
      <xdr:rowOff>219075</xdr:rowOff>
    </xdr:to>
    <xdr:pic>
      <xdr:nvPicPr>
        <xdr:cNvPr id="32" name="Рисунок 24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3004125"/>
          <a:ext cx="11620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156</xdr:row>
      <xdr:rowOff>171450</xdr:rowOff>
    </xdr:from>
    <xdr:to>
      <xdr:col>3</xdr:col>
      <xdr:colOff>2095500</xdr:colOff>
      <xdr:row>161</xdr:row>
      <xdr:rowOff>95250</xdr:rowOff>
    </xdr:to>
    <xdr:pic>
      <xdr:nvPicPr>
        <xdr:cNvPr id="33" name="Рисунок 109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37566600"/>
          <a:ext cx="20002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149</xdr:row>
      <xdr:rowOff>85725</xdr:rowOff>
    </xdr:from>
    <xdr:to>
      <xdr:col>3</xdr:col>
      <xdr:colOff>2076450</xdr:colOff>
      <xdr:row>154</xdr:row>
      <xdr:rowOff>238125</xdr:rowOff>
    </xdr:to>
    <xdr:pic>
      <xdr:nvPicPr>
        <xdr:cNvPr id="34" name="Рисунок 245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5680650"/>
          <a:ext cx="19621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156</xdr:row>
      <xdr:rowOff>57150</xdr:rowOff>
    </xdr:from>
    <xdr:to>
      <xdr:col>2</xdr:col>
      <xdr:colOff>1219200</xdr:colOff>
      <xdr:row>161</xdr:row>
      <xdr:rowOff>247650</xdr:rowOff>
    </xdr:to>
    <xdr:pic>
      <xdr:nvPicPr>
        <xdr:cNvPr id="35" name="Рисунок 24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37452300"/>
          <a:ext cx="10477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286</xdr:row>
      <xdr:rowOff>228600</xdr:rowOff>
    </xdr:from>
    <xdr:to>
      <xdr:col>3</xdr:col>
      <xdr:colOff>2076450</xdr:colOff>
      <xdr:row>287</xdr:row>
      <xdr:rowOff>895350</xdr:rowOff>
    </xdr:to>
    <xdr:pic>
      <xdr:nvPicPr>
        <xdr:cNvPr id="36" name="Рисунок 317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82372200"/>
          <a:ext cx="20002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292</xdr:row>
      <xdr:rowOff>47625</xdr:rowOff>
    </xdr:from>
    <xdr:to>
      <xdr:col>3</xdr:col>
      <xdr:colOff>1714500</xdr:colOff>
      <xdr:row>292</xdr:row>
      <xdr:rowOff>1895475</xdr:rowOff>
    </xdr:to>
    <xdr:pic>
      <xdr:nvPicPr>
        <xdr:cNvPr id="37" name="Рисунок 20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86553675"/>
          <a:ext cx="12573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292</xdr:row>
      <xdr:rowOff>228600</xdr:rowOff>
    </xdr:from>
    <xdr:to>
      <xdr:col>2</xdr:col>
      <xdr:colOff>1352550</xdr:colOff>
      <xdr:row>292</xdr:row>
      <xdr:rowOff>1419225</xdr:rowOff>
    </xdr:to>
    <xdr:pic>
      <xdr:nvPicPr>
        <xdr:cNvPr id="38" name="Рисунок 254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86734650"/>
          <a:ext cx="12954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298</xdr:row>
      <xdr:rowOff>104775</xdr:rowOff>
    </xdr:from>
    <xdr:to>
      <xdr:col>3</xdr:col>
      <xdr:colOff>2105025</xdr:colOff>
      <xdr:row>301</xdr:row>
      <xdr:rowOff>133350</xdr:rowOff>
    </xdr:to>
    <xdr:pic>
      <xdr:nvPicPr>
        <xdr:cNvPr id="39" name="Рисунок 4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89754075"/>
          <a:ext cx="2057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297</xdr:row>
      <xdr:rowOff>238125</xdr:rowOff>
    </xdr:from>
    <xdr:to>
      <xdr:col>2</xdr:col>
      <xdr:colOff>1333500</xdr:colOff>
      <xdr:row>301</xdr:row>
      <xdr:rowOff>209550</xdr:rowOff>
    </xdr:to>
    <xdr:pic>
      <xdr:nvPicPr>
        <xdr:cNvPr id="40" name="Рисунок 25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89639775"/>
          <a:ext cx="1219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311</xdr:row>
      <xdr:rowOff>133350</xdr:rowOff>
    </xdr:from>
    <xdr:to>
      <xdr:col>3</xdr:col>
      <xdr:colOff>2085975</xdr:colOff>
      <xdr:row>314</xdr:row>
      <xdr:rowOff>152400</xdr:rowOff>
    </xdr:to>
    <xdr:pic>
      <xdr:nvPicPr>
        <xdr:cNvPr id="41" name="Рисунок 7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92840175"/>
          <a:ext cx="20193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310</xdr:row>
      <xdr:rowOff>228600</xdr:rowOff>
    </xdr:from>
    <xdr:to>
      <xdr:col>2</xdr:col>
      <xdr:colOff>1362075</xdr:colOff>
      <xdr:row>315</xdr:row>
      <xdr:rowOff>0</xdr:rowOff>
    </xdr:to>
    <xdr:pic>
      <xdr:nvPicPr>
        <xdr:cNvPr id="42" name="Рисунок 257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92687775"/>
          <a:ext cx="12763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324</xdr:row>
      <xdr:rowOff>171450</xdr:rowOff>
    </xdr:from>
    <xdr:to>
      <xdr:col>3</xdr:col>
      <xdr:colOff>2114550</xdr:colOff>
      <xdr:row>327</xdr:row>
      <xdr:rowOff>180975</xdr:rowOff>
    </xdr:to>
    <xdr:pic>
      <xdr:nvPicPr>
        <xdr:cNvPr id="43" name="Рисунок 8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95935800"/>
          <a:ext cx="20288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337</xdr:row>
      <xdr:rowOff>152400</xdr:rowOff>
    </xdr:from>
    <xdr:to>
      <xdr:col>3</xdr:col>
      <xdr:colOff>2057400</xdr:colOff>
      <xdr:row>340</xdr:row>
      <xdr:rowOff>133350</xdr:rowOff>
    </xdr:to>
    <xdr:pic>
      <xdr:nvPicPr>
        <xdr:cNvPr id="44" name="Рисунок 88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98974275"/>
          <a:ext cx="1981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350</xdr:row>
      <xdr:rowOff>161925</xdr:rowOff>
    </xdr:from>
    <xdr:to>
      <xdr:col>3</xdr:col>
      <xdr:colOff>2076450</xdr:colOff>
      <xdr:row>353</xdr:row>
      <xdr:rowOff>114300</xdr:rowOff>
    </xdr:to>
    <xdr:pic>
      <xdr:nvPicPr>
        <xdr:cNvPr id="45" name="Рисунок 108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2041325"/>
          <a:ext cx="1933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350</xdr:row>
      <xdr:rowOff>28575</xdr:rowOff>
    </xdr:from>
    <xdr:to>
      <xdr:col>2</xdr:col>
      <xdr:colOff>1333500</xdr:colOff>
      <xdr:row>354</xdr:row>
      <xdr:rowOff>47625</xdr:rowOff>
    </xdr:to>
    <xdr:pic>
      <xdr:nvPicPr>
        <xdr:cNvPr id="46" name="Рисунок 260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01907975"/>
          <a:ext cx="1266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363</xdr:row>
      <xdr:rowOff>152400</xdr:rowOff>
    </xdr:from>
    <xdr:to>
      <xdr:col>3</xdr:col>
      <xdr:colOff>2066925</xdr:colOff>
      <xdr:row>366</xdr:row>
      <xdr:rowOff>123825</xdr:rowOff>
    </xdr:to>
    <xdr:pic>
      <xdr:nvPicPr>
        <xdr:cNvPr id="47" name="Рисунок 11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05089325"/>
          <a:ext cx="1981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362</xdr:row>
      <xdr:rowOff>247650</xdr:rowOff>
    </xdr:from>
    <xdr:to>
      <xdr:col>2</xdr:col>
      <xdr:colOff>1314450</xdr:colOff>
      <xdr:row>366</xdr:row>
      <xdr:rowOff>200025</xdr:rowOff>
    </xdr:to>
    <xdr:pic>
      <xdr:nvPicPr>
        <xdr:cNvPr id="48" name="Рисунок 26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04936925"/>
          <a:ext cx="11811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388</xdr:row>
      <xdr:rowOff>152400</xdr:rowOff>
    </xdr:from>
    <xdr:to>
      <xdr:col>3</xdr:col>
      <xdr:colOff>2066925</xdr:colOff>
      <xdr:row>393</xdr:row>
      <xdr:rowOff>28575</xdr:rowOff>
    </xdr:to>
    <xdr:pic>
      <xdr:nvPicPr>
        <xdr:cNvPr id="49" name="Рисунок 129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10956725"/>
          <a:ext cx="19621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402</xdr:row>
      <xdr:rowOff>28575</xdr:rowOff>
    </xdr:from>
    <xdr:to>
      <xdr:col>3</xdr:col>
      <xdr:colOff>2057400</xdr:colOff>
      <xdr:row>406</xdr:row>
      <xdr:rowOff>142875</xdr:rowOff>
    </xdr:to>
    <xdr:pic>
      <xdr:nvPicPr>
        <xdr:cNvPr id="50" name="Рисунок 13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14138075"/>
          <a:ext cx="1981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402</xdr:row>
      <xdr:rowOff>47625</xdr:rowOff>
    </xdr:from>
    <xdr:to>
      <xdr:col>2</xdr:col>
      <xdr:colOff>1362075</xdr:colOff>
      <xdr:row>405</xdr:row>
      <xdr:rowOff>209550</xdr:rowOff>
    </xdr:to>
    <xdr:pic>
      <xdr:nvPicPr>
        <xdr:cNvPr id="51" name="Рисунок 26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4157125"/>
          <a:ext cx="13335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414</xdr:row>
      <xdr:rowOff>209550</xdr:rowOff>
    </xdr:from>
    <xdr:to>
      <xdr:col>3</xdr:col>
      <xdr:colOff>2009775</xdr:colOff>
      <xdr:row>419</xdr:row>
      <xdr:rowOff>57150</xdr:rowOff>
    </xdr:to>
    <xdr:pic>
      <xdr:nvPicPr>
        <xdr:cNvPr id="52" name="Рисунок 13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17128925"/>
          <a:ext cx="19050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427</xdr:row>
      <xdr:rowOff>228600</xdr:rowOff>
    </xdr:from>
    <xdr:to>
      <xdr:col>3</xdr:col>
      <xdr:colOff>2057400</xdr:colOff>
      <xdr:row>432</xdr:row>
      <xdr:rowOff>66675</xdr:rowOff>
    </xdr:to>
    <xdr:pic>
      <xdr:nvPicPr>
        <xdr:cNvPr id="53" name="Рисунок 156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20205500"/>
          <a:ext cx="19716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440</xdr:row>
      <xdr:rowOff>171450</xdr:rowOff>
    </xdr:from>
    <xdr:to>
      <xdr:col>3</xdr:col>
      <xdr:colOff>2114550</xdr:colOff>
      <xdr:row>445</xdr:row>
      <xdr:rowOff>85725</xdr:rowOff>
    </xdr:to>
    <xdr:pic>
      <xdr:nvPicPr>
        <xdr:cNvPr id="54" name="Рисунок 157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23205875"/>
          <a:ext cx="20288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414</xdr:row>
      <xdr:rowOff>238125</xdr:rowOff>
    </xdr:from>
    <xdr:to>
      <xdr:col>2</xdr:col>
      <xdr:colOff>1371600</xdr:colOff>
      <xdr:row>419</xdr:row>
      <xdr:rowOff>9525</xdr:rowOff>
    </xdr:to>
    <xdr:pic>
      <xdr:nvPicPr>
        <xdr:cNvPr id="55" name="Рисунок 26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17157500"/>
          <a:ext cx="13239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427</xdr:row>
      <xdr:rowOff>219075</xdr:rowOff>
    </xdr:from>
    <xdr:to>
      <xdr:col>2</xdr:col>
      <xdr:colOff>1343025</xdr:colOff>
      <xdr:row>431</xdr:row>
      <xdr:rowOff>209550</xdr:rowOff>
    </xdr:to>
    <xdr:pic>
      <xdr:nvPicPr>
        <xdr:cNvPr id="56" name="Рисунок 266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20195975"/>
          <a:ext cx="1323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440</xdr:row>
      <xdr:rowOff>238125</xdr:rowOff>
    </xdr:from>
    <xdr:to>
      <xdr:col>2</xdr:col>
      <xdr:colOff>1400175</xdr:colOff>
      <xdr:row>444</xdr:row>
      <xdr:rowOff>200025</xdr:rowOff>
    </xdr:to>
    <xdr:pic>
      <xdr:nvPicPr>
        <xdr:cNvPr id="57" name="Рисунок 267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23272550"/>
          <a:ext cx="13620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453</xdr:row>
      <xdr:rowOff>200025</xdr:rowOff>
    </xdr:from>
    <xdr:to>
      <xdr:col>3</xdr:col>
      <xdr:colOff>1952625</xdr:colOff>
      <xdr:row>458</xdr:row>
      <xdr:rowOff>85725</xdr:rowOff>
    </xdr:to>
    <xdr:pic>
      <xdr:nvPicPr>
        <xdr:cNvPr id="58" name="Рисунок 15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26291975"/>
          <a:ext cx="18192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467</xdr:row>
      <xdr:rowOff>152400</xdr:rowOff>
    </xdr:from>
    <xdr:to>
      <xdr:col>3</xdr:col>
      <xdr:colOff>1933575</xdr:colOff>
      <xdr:row>471</xdr:row>
      <xdr:rowOff>190500</xdr:rowOff>
    </xdr:to>
    <xdr:pic>
      <xdr:nvPicPr>
        <xdr:cNvPr id="59" name="Рисунок 159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29549525"/>
          <a:ext cx="15430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467</xdr:row>
      <xdr:rowOff>95250</xdr:rowOff>
    </xdr:from>
    <xdr:to>
      <xdr:col>2</xdr:col>
      <xdr:colOff>1390650</xdr:colOff>
      <xdr:row>470</xdr:row>
      <xdr:rowOff>133350</xdr:rowOff>
    </xdr:to>
    <xdr:pic>
      <xdr:nvPicPr>
        <xdr:cNvPr id="60" name="Рисунок 26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9492375"/>
          <a:ext cx="13239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496</xdr:row>
      <xdr:rowOff>200025</xdr:rowOff>
    </xdr:from>
    <xdr:to>
      <xdr:col>3</xdr:col>
      <xdr:colOff>2028825</xdr:colOff>
      <xdr:row>501</xdr:row>
      <xdr:rowOff>47625</xdr:rowOff>
    </xdr:to>
    <xdr:pic>
      <xdr:nvPicPr>
        <xdr:cNvPr id="61" name="Рисунок 9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8093450"/>
          <a:ext cx="18859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506</xdr:row>
      <xdr:rowOff>38100</xdr:rowOff>
    </xdr:from>
    <xdr:to>
      <xdr:col>3</xdr:col>
      <xdr:colOff>2057400</xdr:colOff>
      <xdr:row>511</xdr:row>
      <xdr:rowOff>200025</xdr:rowOff>
    </xdr:to>
    <xdr:pic>
      <xdr:nvPicPr>
        <xdr:cNvPr id="62" name="Рисунок 105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40703300"/>
          <a:ext cx="19335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496</xdr:row>
      <xdr:rowOff>85725</xdr:rowOff>
    </xdr:from>
    <xdr:to>
      <xdr:col>2</xdr:col>
      <xdr:colOff>1285875</xdr:colOff>
      <xdr:row>501</xdr:row>
      <xdr:rowOff>190500</xdr:rowOff>
    </xdr:to>
    <xdr:pic>
      <xdr:nvPicPr>
        <xdr:cNvPr id="63" name="Рисунок 27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37979150"/>
          <a:ext cx="1133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516</xdr:row>
      <xdr:rowOff>200025</xdr:rowOff>
    </xdr:from>
    <xdr:to>
      <xdr:col>3</xdr:col>
      <xdr:colOff>2057400</xdr:colOff>
      <xdr:row>521</xdr:row>
      <xdr:rowOff>66675</xdr:rowOff>
    </xdr:to>
    <xdr:pic>
      <xdr:nvPicPr>
        <xdr:cNvPr id="64" name="Рисунок 11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43179800"/>
          <a:ext cx="1943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516</xdr:row>
      <xdr:rowOff>85725</xdr:rowOff>
    </xdr:from>
    <xdr:to>
      <xdr:col>2</xdr:col>
      <xdr:colOff>1343025</xdr:colOff>
      <xdr:row>521</xdr:row>
      <xdr:rowOff>257175</xdr:rowOff>
    </xdr:to>
    <xdr:pic>
      <xdr:nvPicPr>
        <xdr:cNvPr id="65" name="Рисунок 273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43065500"/>
          <a:ext cx="12382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529</xdr:row>
      <xdr:rowOff>228600</xdr:rowOff>
    </xdr:from>
    <xdr:to>
      <xdr:col>3</xdr:col>
      <xdr:colOff>2066925</xdr:colOff>
      <xdr:row>535</xdr:row>
      <xdr:rowOff>180975</xdr:rowOff>
    </xdr:to>
    <xdr:pic>
      <xdr:nvPicPr>
        <xdr:cNvPr id="66" name="Рисунок 134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47532725"/>
          <a:ext cx="19335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529</xdr:row>
      <xdr:rowOff>19050</xdr:rowOff>
    </xdr:from>
    <xdr:to>
      <xdr:col>2</xdr:col>
      <xdr:colOff>1343025</xdr:colOff>
      <xdr:row>536</xdr:row>
      <xdr:rowOff>57150</xdr:rowOff>
    </xdr:to>
    <xdr:pic>
      <xdr:nvPicPr>
        <xdr:cNvPr id="67" name="Рисунок 275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47323175"/>
          <a:ext cx="12477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542</xdr:row>
      <xdr:rowOff>238125</xdr:rowOff>
    </xdr:from>
    <xdr:to>
      <xdr:col>3</xdr:col>
      <xdr:colOff>2019300</xdr:colOff>
      <xdr:row>548</xdr:row>
      <xdr:rowOff>161925</xdr:rowOff>
    </xdr:to>
    <xdr:pic>
      <xdr:nvPicPr>
        <xdr:cNvPr id="68" name="Рисунок 169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50599775"/>
          <a:ext cx="1933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555</xdr:row>
      <xdr:rowOff>180975</xdr:rowOff>
    </xdr:from>
    <xdr:to>
      <xdr:col>3</xdr:col>
      <xdr:colOff>2085975</xdr:colOff>
      <xdr:row>561</xdr:row>
      <xdr:rowOff>161925</xdr:rowOff>
    </xdr:to>
    <xdr:pic>
      <xdr:nvPicPr>
        <xdr:cNvPr id="69" name="Рисунок 170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53600150"/>
          <a:ext cx="20193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554</xdr:row>
      <xdr:rowOff>171450</xdr:rowOff>
    </xdr:from>
    <xdr:to>
      <xdr:col>2</xdr:col>
      <xdr:colOff>1343025</xdr:colOff>
      <xdr:row>562</xdr:row>
      <xdr:rowOff>47625</xdr:rowOff>
    </xdr:to>
    <xdr:pic>
      <xdr:nvPicPr>
        <xdr:cNvPr id="70" name="Рисунок 277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53342975"/>
          <a:ext cx="12382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590</xdr:row>
      <xdr:rowOff>247650</xdr:rowOff>
    </xdr:from>
    <xdr:to>
      <xdr:col>3</xdr:col>
      <xdr:colOff>2095500</xdr:colOff>
      <xdr:row>595</xdr:row>
      <xdr:rowOff>85725</xdr:rowOff>
    </xdr:to>
    <xdr:pic>
      <xdr:nvPicPr>
        <xdr:cNvPr id="71" name="Рисунок 17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64458650"/>
          <a:ext cx="2009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66675</xdr:colOff>
      <xdr:row>0</xdr:row>
      <xdr:rowOff>152400</xdr:rowOff>
    </xdr:from>
    <xdr:to>
      <xdr:col>11</xdr:col>
      <xdr:colOff>523875</xdr:colOff>
      <xdr:row>1</xdr:row>
      <xdr:rowOff>7619</xdr:rowOff>
    </xdr:to>
    <xdr:sp macro="" textlink="">
      <xdr:nvSpPr>
        <xdr:cNvPr id="72" name="Стрелка вправо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10487025" y="152400"/>
          <a:ext cx="457200" cy="4571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2</xdr:col>
      <xdr:colOff>123825</xdr:colOff>
      <xdr:row>4</xdr:row>
      <xdr:rowOff>47625</xdr:rowOff>
    </xdr:from>
    <xdr:to>
      <xdr:col>2</xdr:col>
      <xdr:colOff>1295400</xdr:colOff>
      <xdr:row>6</xdr:row>
      <xdr:rowOff>323850</xdr:rowOff>
    </xdr:to>
    <xdr:pic>
      <xdr:nvPicPr>
        <xdr:cNvPr id="73" name="Рисунок 114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009650"/>
          <a:ext cx="1171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388</xdr:row>
      <xdr:rowOff>123825</xdr:rowOff>
    </xdr:from>
    <xdr:to>
      <xdr:col>2</xdr:col>
      <xdr:colOff>1343025</xdr:colOff>
      <xdr:row>392</xdr:row>
      <xdr:rowOff>133350</xdr:rowOff>
    </xdr:to>
    <xdr:pic>
      <xdr:nvPicPr>
        <xdr:cNvPr id="74" name="Рисунок 119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0928150"/>
          <a:ext cx="12668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484</xdr:row>
      <xdr:rowOff>161925</xdr:rowOff>
    </xdr:from>
    <xdr:to>
      <xdr:col>2</xdr:col>
      <xdr:colOff>1362075</xdr:colOff>
      <xdr:row>488</xdr:row>
      <xdr:rowOff>38100</xdr:rowOff>
    </xdr:to>
    <xdr:pic>
      <xdr:nvPicPr>
        <xdr:cNvPr id="75" name="Рисунок 122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34435850"/>
          <a:ext cx="1304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653</xdr:row>
      <xdr:rowOff>114300</xdr:rowOff>
    </xdr:from>
    <xdr:to>
      <xdr:col>2</xdr:col>
      <xdr:colOff>1381125</xdr:colOff>
      <xdr:row>661</xdr:row>
      <xdr:rowOff>171450</xdr:rowOff>
    </xdr:to>
    <xdr:pic>
      <xdr:nvPicPr>
        <xdr:cNvPr id="76" name="Рисунок 12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79146200"/>
          <a:ext cx="130492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666</xdr:row>
      <xdr:rowOff>219075</xdr:rowOff>
    </xdr:from>
    <xdr:to>
      <xdr:col>2</xdr:col>
      <xdr:colOff>1352550</xdr:colOff>
      <xdr:row>674</xdr:row>
      <xdr:rowOff>133350</xdr:rowOff>
    </xdr:to>
    <xdr:pic>
      <xdr:nvPicPr>
        <xdr:cNvPr id="77" name="Рисунок 127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82308500"/>
          <a:ext cx="129540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590</xdr:row>
      <xdr:rowOff>95250</xdr:rowOff>
    </xdr:from>
    <xdr:to>
      <xdr:col>2</xdr:col>
      <xdr:colOff>1381125</xdr:colOff>
      <xdr:row>595</xdr:row>
      <xdr:rowOff>228600</xdr:rowOff>
    </xdr:to>
    <xdr:pic>
      <xdr:nvPicPr>
        <xdr:cNvPr id="78" name="Рисунок 12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64306250"/>
          <a:ext cx="13620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149</xdr:row>
      <xdr:rowOff>47625</xdr:rowOff>
    </xdr:from>
    <xdr:to>
      <xdr:col>2</xdr:col>
      <xdr:colOff>1257300</xdr:colOff>
      <xdr:row>154</xdr:row>
      <xdr:rowOff>247650</xdr:rowOff>
    </xdr:to>
    <xdr:pic>
      <xdr:nvPicPr>
        <xdr:cNvPr id="79" name="Рисунок 132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5642550"/>
          <a:ext cx="11049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232</xdr:row>
      <xdr:rowOff>200025</xdr:rowOff>
    </xdr:from>
    <xdr:to>
      <xdr:col>3</xdr:col>
      <xdr:colOff>2114550</xdr:colOff>
      <xdr:row>237</xdr:row>
      <xdr:rowOff>85725</xdr:rowOff>
    </xdr:to>
    <xdr:pic>
      <xdr:nvPicPr>
        <xdr:cNvPr id="80" name="Рисунок 155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56064150"/>
          <a:ext cx="20193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232</xdr:row>
      <xdr:rowOff>95250</xdr:rowOff>
    </xdr:from>
    <xdr:to>
      <xdr:col>2</xdr:col>
      <xdr:colOff>1304925</xdr:colOff>
      <xdr:row>237</xdr:row>
      <xdr:rowOff>209550</xdr:rowOff>
    </xdr:to>
    <xdr:pic>
      <xdr:nvPicPr>
        <xdr:cNvPr id="81" name="Рисунок 25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55959375"/>
          <a:ext cx="11620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242</xdr:row>
      <xdr:rowOff>247650</xdr:rowOff>
    </xdr:from>
    <xdr:to>
      <xdr:col>3</xdr:col>
      <xdr:colOff>2114550</xdr:colOff>
      <xdr:row>245</xdr:row>
      <xdr:rowOff>219075</xdr:rowOff>
    </xdr:to>
    <xdr:pic>
      <xdr:nvPicPr>
        <xdr:cNvPr id="82" name="Рисунок 16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58426350"/>
          <a:ext cx="2066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242</xdr:row>
      <xdr:rowOff>57150</xdr:rowOff>
    </xdr:from>
    <xdr:to>
      <xdr:col>2</xdr:col>
      <xdr:colOff>1257300</xdr:colOff>
      <xdr:row>245</xdr:row>
      <xdr:rowOff>352425</xdr:rowOff>
    </xdr:to>
    <xdr:pic>
      <xdr:nvPicPr>
        <xdr:cNvPr id="83" name="Рисунок 25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58235850"/>
          <a:ext cx="10953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247</xdr:row>
      <xdr:rowOff>228600</xdr:rowOff>
    </xdr:from>
    <xdr:to>
      <xdr:col>3</xdr:col>
      <xdr:colOff>2105025</xdr:colOff>
      <xdr:row>250</xdr:row>
      <xdr:rowOff>209550</xdr:rowOff>
    </xdr:to>
    <xdr:pic>
      <xdr:nvPicPr>
        <xdr:cNvPr id="84" name="Рисунок 167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59978925"/>
          <a:ext cx="2019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247</xdr:row>
      <xdr:rowOff>47625</xdr:rowOff>
    </xdr:from>
    <xdr:to>
      <xdr:col>2</xdr:col>
      <xdr:colOff>1257300</xdr:colOff>
      <xdr:row>250</xdr:row>
      <xdr:rowOff>342900</xdr:rowOff>
    </xdr:to>
    <xdr:pic>
      <xdr:nvPicPr>
        <xdr:cNvPr id="85" name="Рисунок 253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9797950"/>
          <a:ext cx="11239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263</xdr:row>
      <xdr:rowOff>190500</xdr:rowOff>
    </xdr:from>
    <xdr:to>
      <xdr:col>2</xdr:col>
      <xdr:colOff>1371600</xdr:colOff>
      <xdr:row>265</xdr:row>
      <xdr:rowOff>323850</xdr:rowOff>
    </xdr:to>
    <xdr:pic>
      <xdr:nvPicPr>
        <xdr:cNvPr id="86" name="Рисунок 140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65779650"/>
          <a:ext cx="13335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193</xdr:row>
      <xdr:rowOff>76200</xdr:rowOff>
    </xdr:from>
    <xdr:to>
      <xdr:col>2</xdr:col>
      <xdr:colOff>1228725</xdr:colOff>
      <xdr:row>198</xdr:row>
      <xdr:rowOff>266700</xdr:rowOff>
    </xdr:to>
    <xdr:pic>
      <xdr:nvPicPr>
        <xdr:cNvPr id="87" name="Рисунок 118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48444150"/>
          <a:ext cx="10858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163</xdr:row>
      <xdr:rowOff>314325</xdr:rowOff>
    </xdr:from>
    <xdr:to>
      <xdr:col>3</xdr:col>
      <xdr:colOff>2105025</xdr:colOff>
      <xdr:row>165</xdr:row>
      <xdr:rowOff>647700</xdr:rowOff>
    </xdr:to>
    <xdr:pic>
      <xdr:nvPicPr>
        <xdr:cNvPr id="88" name="Рисунок 152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9509700"/>
          <a:ext cx="2057400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168</xdr:row>
      <xdr:rowOff>104775</xdr:rowOff>
    </xdr:from>
    <xdr:to>
      <xdr:col>3</xdr:col>
      <xdr:colOff>2124075</xdr:colOff>
      <xdr:row>177</xdr:row>
      <xdr:rowOff>171450</xdr:rowOff>
    </xdr:to>
    <xdr:pic>
      <xdr:nvPicPr>
        <xdr:cNvPr id="89" name="Рисунок 153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42605325"/>
          <a:ext cx="209550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181</xdr:row>
      <xdr:rowOff>28575</xdr:rowOff>
    </xdr:from>
    <xdr:to>
      <xdr:col>3</xdr:col>
      <xdr:colOff>2085975</xdr:colOff>
      <xdr:row>190</xdr:row>
      <xdr:rowOff>47625</xdr:rowOff>
    </xdr:to>
    <xdr:pic>
      <xdr:nvPicPr>
        <xdr:cNvPr id="90" name="Рисунок 15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45586650"/>
          <a:ext cx="19907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283</xdr:row>
      <xdr:rowOff>247650</xdr:rowOff>
    </xdr:from>
    <xdr:to>
      <xdr:col>2</xdr:col>
      <xdr:colOff>1371600</xdr:colOff>
      <xdr:row>284</xdr:row>
      <xdr:rowOff>1047750</xdr:rowOff>
    </xdr:to>
    <xdr:pic>
      <xdr:nvPicPr>
        <xdr:cNvPr id="91" name="Рисунок 155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9733775"/>
          <a:ext cx="13430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289</xdr:row>
      <xdr:rowOff>228600</xdr:rowOff>
    </xdr:from>
    <xdr:to>
      <xdr:col>3</xdr:col>
      <xdr:colOff>2076450</xdr:colOff>
      <xdr:row>290</xdr:row>
      <xdr:rowOff>895350</xdr:rowOff>
    </xdr:to>
    <xdr:pic>
      <xdr:nvPicPr>
        <xdr:cNvPr id="92" name="Рисунок 317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84553425"/>
          <a:ext cx="20002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289</xdr:row>
      <xdr:rowOff>238125</xdr:rowOff>
    </xdr:from>
    <xdr:to>
      <xdr:col>2</xdr:col>
      <xdr:colOff>1381125</xdr:colOff>
      <xdr:row>290</xdr:row>
      <xdr:rowOff>771525</xdr:rowOff>
    </xdr:to>
    <xdr:pic>
      <xdr:nvPicPr>
        <xdr:cNvPr id="93" name="Рисунок 159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84562950"/>
          <a:ext cx="13239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200</xdr:row>
      <xdr:rowOff>104775</xdr:rowOff>
    </xdr:from>
    <xdr:to>
      <xdr:col>2</xdr:col>
      <xdr:colOff>1352550</xdr:colOff>
      <xdr:row>201</xdr:row>
      <xdr:rowOff>600075</xdr:rowOff>
    </xdr:to>
    <xdr:pic>
      <xdr:nvPicPr>
        <xdr:cNvPr id="94" name="Рисунок 16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50730150"/>
          <a:ext cx="13144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200</xdr:row>
      <xdr:rowOff>247650</xdr:rowOff>
    </xdr:from>
    <xdr:to>
      <xdr:col>3</xdr:col>
      <xdr:colOff>2095500</xdr:colOff>
      <xdr:row>201</xdr:row>
      <xdr:rowOff>428625</xdr:rowOff>
    </xdr:to>
    <xdr:pic>
      <xdr:nvPicPr>
        <xdr:cNvPr id="95" name="Рисунок 16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50873025"/>
          <a:ext cx="2019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193</xdr:row>
      <xdr:rowOff>133350</xdr:rowOff>
    </xdr:from>
    <xdr:to>
      <xdr:col>3</xdr:col>
      <xdr:colOff>2124075</xdr:colOff>
      <xdr:row>198</xdr:row>
      <xdr:rowOff>180975</xdr:rowOff>
    </xdr:to>
    <xdr:pic>
      <xdr:nvPicPr>
        <xdr:cNvPr id="96" name="Рисунок 16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48501300"/>
          <a:ext cx="20764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280</xdr:row>
      <xdr:rowOff>85725</xdr:rowOff>
    </xdr:from>
    <xdr:to>
      <xdr:col>3</xdr:col>
      <xdr:colOff>2028825</xdr:colOff>
      <xdr:row>281</xdr:row>
      <xdr:rowOff>1000125</xdr:rowOff>
    </xdr:to>
    <xdr:pic>
      <xdr:nvPicPr>
        <xdr:cNvPr id="97" name="Рисунок 172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77428725"/>
          <a:ext cx="185737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324</xdr:row>
      <xdr:rowOff>66675</xdr:rowOff>
    </xdr:from>
    <xdr:to>
      <xdr:col>2</xdr:col>
      <xdr:colOff>1295400</xdr:colOff>
      <xdr:row>328</xdr:row>
      <xdr:rowOff>0</xdr:rowOff>
    </xdr:to>
    <xdr:pic>
      <xdr:nvPicPr>
        <xdr:cNvPr id="98" name="Рисунок 174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95831025"/>
          <a:ext cx="12001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337</xdr:row>
      <xdr:rowOff>57150</xdr:rowOff>
    </xdr:from>
    <xdr:to>
      <xdr:col>2</xdr:col>
      <xdr:colOff>1314450</xdr:colOff>
      <xdr:row>340</xdr:row>
      <xdr:rowOff>219075</xdr:rowOff>
    </xdr:to>
    <xdr:pic>
      <xdr:nvPicPr>
        <xdr:cNvPr id="99" name="Рисунок 175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98879025"/>
          <a:ext cx="1219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666</xdr:row>
      <xdr:rowOff>123825</xdr:rowOff>
    </xdr:from>
    <xdr:to>
      <xdr:col>3</xdr:col>
      <xdr:colOff>2066925</xdr:colOff>
      <xdr:row>675</xdr:row>
      <xdr:rowOff>95250</xdr:rowOff>
    </xdr:to>
    <xdr:pic>
      <xdr:nvPicPr>
        <xdr:cNvPr id="100" name="Рисунок 20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213250"/>
          <a:ext cx="19716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640</xdr:row>
      <xdr:rowOff>66675</xdr:rowOff>
    </xdr:from>
    <xdr:to>
      <xdr:col>3</xdr:col>
      <xdr:colOff>2057400</xdr:colOff>
      <xdr:row>649</xdr:row>
      <xdr:rowOff>104775</xdr:rowOff>
    </xdr:to>
    <xdr:pic>
      <xdr:nvPicPr>
        <xdr:cNvPr id="101" name="Рисунок 205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76041050"/>
          <a:ext cx="195262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523</xdr:row>
      <xdr:rowOff>57150</xdr:rowOff>
    </xdr:from>
    <xdr:to>
      <xdr:col>2</xdr:col>
      <xdr:colOff>1323975</xdr:colOff>
      <xdr:row>525</xdr:row>
      <xdr:rowOff>552450</xdr:rowOff>
    </xdr:to>
    <xdr:pic>
      <xdr:nvPicPr>
        <xdr:cNvPr id="102" name="Рисунок 206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45008600"/>
          <a:ext cx="120967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261</xdr:row>
      <xdr:rowOff>314325</xdr:rowOff>
    </xdr:from>
    <xdr:to>
      <xdr:col>2</xdr:col>
      <xdr:colOff>1371600</xdr:colOff>
      <xdr:row>261</xdr:row>
      <xdr:rowOff>952500</xdr:rowOff>
    </xdr:to>
    <xdr:pic>
      <xdr:nvPicPr>
        <xdr:cNvPr id="103" name="Рисунок 208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64569975"/>
          <a:ext cx="1343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252</xdr:row>
      <xdr:rowOff>247650</xdr:rowOff>
    </xdr:from>
    <xdr:to>
      <xdr:col>2</xdr:col>
      <xdr:colOff>1390650</xdr:colOff>
      <xdr:row>256</xdr:row>
      <xdr:rowOff>161925</xdr:rowOff>
    </xdr:to>
    <xdr:pic>
      <xdr:nvPicPr>
        <xdr:cNvPr id="104" name="Рисунок 209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61531500"/>
          <a:ext cx="1352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261</xdr:row>
      <xdr:rowOff>152400</xdr:rowOff>
    </xdr:from>
    <xdr:to>
      <xdr:col>3</xdr:col>
      <xdr:colOff>2114550</xdr:colOff>
      <xdr:row>261</xdr:row>
      <xdr:rowOff>1104900</xdr:rowOff>
    </xdr:to>
    <xdr:pic>
      <xdr:nvPicPr>
        <xdr:cNvPr id="105" name="Рисунок 213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64408050"/>
          <a:ext cx="2019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280</xdr:row>
      <xdr:rowOff>152400</xdr:rowOff>
    </xdr:from>
    <xdr:to>
      <xdr:col>2</xdr:col>
      <xdr:colOff>1390650</xdr:colOff>
      <xdr:row>281</xdr:row>
      <xdr:rowOff>838200</xdr:rowOff>
    </xdr:to>
    <xdr:pic>
      <xdr:nvPicPr>
        <xdr:cNvPr id="106" name="Рисунок 214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7495400"/>
          <a:ext cx="13620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278</xdr:row>
      <xdr:rowOff>66675</xdr:rowOff>
    </xdr:from>
    <xdr:to>
      <xdr:col>2</xdr:col>
      <xdr:colOff>1266825</xdr:colOff>
      <xdr:row>278</xdr:row>
      <xdr:rowOff>1914525</xdr:rowOff>
    </xdr:to>
    <xdr:pic>
      <xdr:nvPicPr>
        <xdr:cNvPr id="107" name="Рисунок 217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5295125"/>
          <a:ext cx="11620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484</xdr:row>
      <xdr:rowOff>133350</xdr:rowOff>
    </xdr:from>
    <xdr:to>
      <xdr:col>3</xdr:col>
      <xdr:colOff>2133600</xdr:colOff>
      <xdr:row>489</xdr:row>
      <xdr:rowOff>66675</xdr:rowOff>
    </xdr:to>
    <xdr:pic>
      <xdr:nvPicPr>
        <xdr:cNvPr id="108" name="Рисунок 220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34407275"/>
          <a:ext cx="20097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163</xdr:row>
      <xdr:rowOff>171450</xdr:rowOff>
    </xdr:from>
    <xdr:to>
      <xdr:col>2</xdr:col>
      <xdr:colOff>1304925</xdr:colOff>
      <xdr:row>165</xdr:row>
      <xdr:rowOff>876300</xdr:rowOff>
    </xdr:to>
    <xdr:pic>
      <xdr:nvPicPr>
        <xdr:cNvPr id="109" name="Рисунок 223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39366825"/>
          <a:ext cx="118110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598</xdr:row>
      <xdr:rowOff>123825</xdr:rowOff>
    </xdr:from>
    <xdr:to>
      <xdr:col>3</xdr:col>
      <xdr:colOff>1981200</xdr:colOff>
      <xdr:row>601</xdr:row>
      <xdr:rowOff>38100</xdr:rowOff>
    </xdr:to>
    <xdr:pic>
      <xdr:nvPicPr>
        <xdr:cNvPr id="110" name="Рисунок 187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66668450"/>
          <a:ext cx="1847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597</xdr:row>
      <xdr:rowOff>228600</xdr:rowOff>
    </xdr:from>
    <xdr:to>
      <xdr:col>2</xdr:col>
      <xdr:colOff>1219200</xdr:colOff>
      <xdr:row>601</xdr:row>
      <xdr:rowOff>171450</xdr:rowOff>
    </xdr:to>
    <xdr:pic>
      <xdr:nvPicPr>
        <xdr:cNvPr id="111" name="Рисунок 278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66525575"/>
          <a:ext cx="1143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605</xdr:row>
      <xdr:rowOff>133350</xdr:rowOff>
    </xdr:from>
    <xdr:to>
      <xdr:col>3</xdr:col>
      <xdr:colOff>2066925</xdr:colOff>
      <xdr:row>608</xdr:row>
      <xdr:rowOff>85725</xdr:rowOff>
    </xdr:to>
    <xdr:pic>
      <xdr:nvPicPr>
        <xdr:cNvPr id="112" name="Рисунок 188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68249600"/>
          <a:ext cx="1943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612</xdr:row>
      <xdr:rowOff>123825</xdr:rowOff>
    </xdr:from>
    <xdr:to>
      <xdr:col>3</xdr:col>
      <xdr:colOff>2047875</xdr:colOff>
      <xdr:row>615</xdr:row>
      <xdr:rowOff>76200</xdr:rowOff>
    </xdr:to>
    <xdr:pic>
      <xdr:nvPicPr>
        <xdr:cNvPr id="113" name="Рисунок 189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69811700"/>
          <a:ext cx="19145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619</xdr:row>
      <xdr:rowOff>200025</xdr:rowOff>
    </xdr:from>
    <xdr:to>
      <xdr:col>3</xdr:col>
      <xdr:colOff>2095500</xdr:colOff>
      <xdr:row>622</xdr:row>
      <xdr:rowOff>152400</xdr:rowOff>
    </xdr:to>
    <xdr:pic>
      <xdr:nvPicPr>
        <xdr:cNvPr id="114" name="Рисунок 190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1459525"/>
          <a:ext cx="1952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626</xdr:row>
      <xdr:rowOff>104775</xdr:rowOff>
    </xdr:from>
    <xdr:to>
      <xdr:col>3</xdr:col>
      <xdr:colOff>2057400</xdr:colOff>
      <xdr:row>629</xdr:row>
      <xdr:rowOff>85725</xdr:rowOff>
    </xdr:to>
    <xdr:pic>
      <xdr:nvPicPr>
        <xdr:cNvPr id="115" name="Рисунок 19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72935900"/>
          <a:ext cx="1914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605</xdr:row>
      <xdr:rowOff>28575</xdr:rowOff>
    </xdr:from>
    <xdr:to>
      <xdr:col>2</xdr:col>
      <xdr:colOff>1276350</xdr:colOff>
      <xdr:row>608</xdr:row>
      <xdr:rowOff>200025</xdr:rowOff>
    </xdr:to>
    <xdr:pic>
      <xdr:nvPicPr>
        <xdr:cNvPr id="116" name="Рисунок 279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68144825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612</xdr:row>
      <xdr:rowOff>28575</xdr:rowOff>
    </xdr:from>
    <xdr:to>
      <xdr:col>2</xdr:col>
      <xdr:colOff>1285875</xdr:colOff>
      <xdr:row>615</xdr:row>
      <xdr:rowOff>161925</xdr:rowOff>
    </xdr:to>
    <xdr:pic>
      <xdr:nvPicPr>
        <xdr:cNvPr id="117" name="Рисунок 28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69716450"/>
          <a:ext cx="11715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619</xdr:row>
      <xdr:rowOff>76200</xdr:rowOff>
    </xdr:from>
    <xdr:to>
      <xdr:col>2</xdr:col>
      <xdr:colOff>1266825</xdr:colOff>
      <xdr:row>623</xdr:row>
      <xdr:rowOff>9525</xdr:rowOff>
    </xdr:to>
    <xdr:pic>
      <xdr:nvPicPr>
        <xdr:cNvPr id="118" name="Рисунок 282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71335700"/>
          <a:ext cx="1143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625</xdr:row>
      <xdr:rowOff>190500</xdr:rowOff>
    </xdr:from>
    <xdr:to>
      <xdr:col>2</xdr:col>
      <xdr:colOff>1295400</xdr:colOff>
      <xdr:row>629</xdr:row>
      <xdr:rowOff>152400</xdr:rowOff>
    </xdr:to>
    <xdr:pic>
      <xdr:nvPicPr>
        <xdr:cNvPr id="119" name="Рисунок 283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72773975"/>
          <a:ext cx="11906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633</xdr:row>
      <xdr:rowOff>95250</xdr:rowOff>
    </xdr:from>
    <xdr:to>
      <xdr:col>3</xdr:col>
      <xdr:colOff>2076450</xdr:colOff>
      <xdr:row>636</xdr:row>
      <xdr:rowOff>85725</xdr:rowOff>
    </xdr:to>
    <xdr:pic>
      <xdr:nvPicPr>
        <xdr:cNvPr id="120" name="Рисунок 397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74498000"/>
          <a:ext cx="19907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632</xdr:row>
      <xdr:rowOff>238125</xdr:rowOff>
    </xdr:from>
    <xdr:to>
      <xdr:col>2</xdr:col>
      <xdr:colOff>1266825</xdr:colOff>
      <xdr:row>636</xdr:row>
      <xdr:rowOff>171450</xdr:rowOff>
    </xdr:to>
    <xdr:pic>
      <xdr:nvPicPr>
        <xdr:cNvPr id="121" name="Рисунок 282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74393225"/>
          <a:ext cx="1143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679</xdr:row>
      <xdr:rowOff>104775</xdr:rowOff>
    </xdr:from>
    <xdr:to>
      <xdr:col>2</xdr:col>
      <xdr:colOff>1314450</xdr:colOff>
      <xdr:row>688</xdr:row>
      <xdr:rowOff>38100</xdr:rowOff>
    </xdr:to>
    <xdr:pic>
      <xdr:nvPicPr>
        <xdr:cNvPr id="122" name="Рисунок 243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5251725"/>
          <a:ext cx="12096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679</xdr:row>
      <xdr:rowOff>190500</xdr:rowOff>
    </xdr:from>
    <xdr:to>
      <xdr:col>3</xdr:col>
      <xdr:colOff>2066925</xdr:colOff>
      <xdr:row>684</xdr:row>
      <xdr:rowOff>57150</xdr:rowOff>
    </xdr:to>
    <xdr:pic>
      <xdr:nvPicPr>
        <xdr:cNvPr id="123" name="Рисунок 377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85337450"/>
          <a:ext cx="1981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684</xdr:row>
      <xdr:rowOff>171450</xdr:rowOff>
    </xdr:from>
    <xdr:to>
      <xdr:col>3</xdr:col>
      <xdr:colOff>1790700</xdr:colOff>
      <xdr:row>687</xdr:row>
      <xdr:rowOff>219075</xdr:rowOff>
    </xdr:to>
    <xdr:pic>
      <xdr:nvPicPr>
        <xdr:cNvPr id="124" name="Рисунок 129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86556650"/>
          <a:ext cx="14001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505</xdr:row>
      <xdr:rowOff>9525</xdr:rowOff>
    </xdr:from>
    <xdr:to>
      <xdr:col>2</xdr:col>
      <xdr:colOff>1323975</xdr:colOff>
      <xdr:row>512</xdr:row>
      <xdr:rowOff>190500</xdr:rowOff>
    </xdr:to>
    <xdr:pic>
      <xdr:nvPicPr>
        <xdr:cNvPr id="125" name="Рисунок 247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40427075"/>
          <a:ext cx="119062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583</xdr:row>
      <xdr:rowOff>200025</xdr:rowOff>
    </xdr:from>
    <xdr:to>
      <xdr:col>3</xdr:col>
      <xdr:colOff>2028825</xdr:colOff>
      <xdr:row>588</xdr:row>
      <xdr:rowOff>38100</xdr:rowOff>
    </xdr:to>
    <xdr:pic>
      <xdr:nvPicPr>
        <xdr:cNvPr id="126" name="Рисунок 378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62839400"/>
          <a:ext cx="19621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710</xdr:row>
      <xdr:rowOff>104775</xdr:rowOff>
    </xdr:from>
    <xdr:to>
      <xdr:col>2</xdr:col>
      <xdr:colOff>1371600</xdr:colOff>
      <xdr:row>713</xdr:row>
      <xdr:rowOff>0</xdr:rowOff>
    </xdr:to>
    <xdr:pic>
      <xdr:nvPicPr>
        <xdr:cNvPr id="127" name="Рисунок 262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8062850"/>
          <a:ext cx="12954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727</xdr:row>
      <xdr:rowOff>95250</xdr:rowOff>
    </xdr:from>
    <xdr:to>
      <xdr:col>2</xdr:col>
      <xdr:colOff>1362075</xdr:colOff>
      <xdr:row>730</xdr:row>
      <xdr:rowOff>333375</xdr:rowOff>
    </xdr:to>
    <xdr:pic>
      <xdr:nvPicPr>
        <xdr:cNvPr id="128" name="Рисунок 160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5120875"/>
          <a:ext cx="13239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263</xdr:row>
      <xdr:rowOff>180975</xdr:rowOff>
    </xdr:from>
    <xdr:to>
      <xdr:col>3</xdr:col>
      <xdr:colOff>2133600</xdr:colOff>
      <xdr:row>265</xdr:row>
      <xdr:rowOff>285750</xdr:rowOff>
    </xdr:to>
    <xdr:pic>
      <xdr:nvPicPr>
        <xdr:cNvPr id="129" name="Рисунок 173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5770125"/>
          <a:ext cx="20764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253</xdr:row>
      <xdr:rowOff>104775</xdr:rowOff>
    </xdr:from>
    <xdr:to>
      <xdr:col>3</xdr:col>
      <xdr:colOff>2095500</xdr:colOff>
      <xdr:row>257</xdr:row>
      <xdr:rowOff>0</xdr:rowOff>
    </xdr:to>
    <xdr:pic>
      <xdr:nvPicPr>
        <xdr:cNvPr id="130" name="Рисунок 154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61636275"/>
          <a:ext cx="20097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653</xdr:row>
      <xdr:rowOff>171450</xdr:rowOff>
    </xdr:from>
    <xdr:to>
      <xdr:col>3</xdr:col>
      <xdr:colOff>2105025</xdr:colOff>
      <xdr:row>662</xdr:row>
      <xdr:rowOff>104775</xdr:rowOff>
    </xdr:to>
    <xdr:pic>
      <xdr:nvPicPr>
        <xdr:cNvPr id="131" name="Рисунок 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37"/>
        <a:stretch>
          <a:fillRect/>
        </a:stretch>
      </xdr:blipFill>
      <xdr:spPr bwMode="auto">
        <a:xfrm>
          <a:off x="2495550" y="179203350"/>
          <a:ext cx="19431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573</xdr:row>
      <xdr:rowOff>0</xdr:rowOff>
    </xdr:from>
    <xdr:to>
      <xdr:col>3</xdr:col>
      <xdr:colOff>2114550</xdr:colOff>
      <xdr:row>577</xdr:row>
      <xdr:rowOff>142875</xdr:rowOff>
    </xdr:to>
    <xdr:pic>
      <xdr:nvPicPr>
        <xdr:cNvPr id="132" name="Рисунок 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60324800"/>
          <a:ext cx="2076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710</xdr:row>
      <xdr:rowOff>38100</xdr:rowOff>
    </xdr:from>
    <xdr:to>
      <xdr:col>3</xdr:col>
      <xdr:colOff>2105025</xdr:colOff>
      <xdr:row>713</xdr:row>
      <xdr:rowOff>180975</xdr:rowOff>
    </xdr:to>
    <xdr:pic>
      <xdr:nvPicPr>
        <xdr:cNvPr id="133" name="Рисунок 154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97996175"/>
          <a:ext cx="20097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205</xdr:row>
      <xdr:rowOff>161925</xdr:rowOff>
    </xdr:from>
    <xdr:to>
      <xdr:col>3</xdr:col>
      <xdr:colOff>2143125</xdr:colOff>
      <xdr:row>210</xdr:row>
      <xdr:rowOff>76200</xdr:rowOff>
    </xdr:to>
    <xdr:pic>
      <xdr:nvPicPr>
        <xdr:cNvPr id="134" name="Рисунок 149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52720875"/>
          <a:ext cx="20764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205</xdr:row>
      <xdr:rowOff>104775</xdr:rowOff>
    </xdr:from>
    <xdr:to>
      <xdr:col>2</xdr:col>
      <xdr:colOff>1333500</xdr:colOff>
      <xdr:row>210</xdr:row>
      <xdr:rowOff>200025</xdr:rowOff>
    </xdr:to>
    <xdr:pic>
      <xdr:nvPicPr>
        <xdr:cNvPr id="135" name="Рисунок 163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2663725"/>
          <a:ext cx="1257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691</xdr:row>
      <xdr:rowOff>180975</xdr:rowOff>
    </xdr:from>
    <xdr:to>
      <xdr:col>3</xdr:col>
      <xdr:colOff>2105025</xdr:colOff>
      <xdr:row>696</xdr:row>
      <xdr:rowOff>133350</xdr:rowOff>
    </xdr:to>
    <xdr:pic>
      <xdr:nvPicPr>
        <xdr:cNvPr id="136" name="Рисунок 3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88137800"/>
          <a:ext cx="20002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717</xdr:row>
      <xdr:rowOff>66675</xdr:rowOff>
    </xdr:from>
    <xdr:to>
      <xdr:col>2</xdr:col>
      <xdr:colOff>1381125</xdr:colOff>
      <xdr:row>720</xdr:row>
      <xdr:rowOff>171450</xdr:rowOff>
    </xdr:to>
    <xdr:pic>
      <xdr:nvPicPr>
        <xdr:cNvPr id="138" name="Рисунок 166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9615425"/>
          <a:ext cx="13049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717</xdr:row>
      <xdr:rowOff>295275</xdr:rowOff>
    </xdr:from>
    <xdr:to>
      <xdr:col>3</xdr:col>
      <xdr:colOff>2085975</xdr:colOff>
      <xdr:row>720</xdr:row>
      <xdr:rowOff>104775</xdr:rowOff>
    </xdr:to>
    <xdr:pic>
      <xdr:nvPicPr>
        <xdr:cNvPr id="139" name="Рисунок 16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783"/>
        <a:stretch>
          <a:fillRect/>
        </a:stretch>
      </xdr:blipFill>
      <xdr:spPr bwMode="auto">
        <a:xfrm>
          <a:off x="2419350" y="199815450"/>
          <a:ext cx="20002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727</xdr:row>
      <xdr:rowOff>142875</xdr:rowOff>
    </xdr:from>
    <xdr:to>
      <xdr:col>3</xdr:col>
      <xdr:colOff>1885950</xdr:colOff>
      <xdr:row>730</xdr:row>
      <xdr:rowOff>266700</xdr:rowOff>
    </xdr:to>
    <xdr:pic>
      <xdr:nvPicPr>
        <xdr:cNvPr id="140" name="Рисунок 7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205168500"/>
          <a:ext cx="15621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732</xdr:row>
      <xdr:rowOff>228600</xdr:rowOff>
    </xdr:from>
    <xdr:to>
      <xdr:col>3</xdr:col>
      <xdr:colOff>2076450</xdr:colOff>
      <xdr:row>733</xdr:row>
      <xdr:rowOff>895350</xdr:rowOff>
    </xdr:to>
    <xdr:pic>
      <xdr:nvPicPr>
        <xdr:cNvPr id="141" name="Рисунок 317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207206850"/>
          <a:ext cx="20002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732</xdr:row>
      <xdr:rowOff>152400</xdr:rowOff>
    </xdr:from>
    <xdr:to>
      <xdr:col>2</xdr:col>
      <xdr:colOff>1362075</xdr:colOff>
      <xdr:row>733</xdr:row>
      <xdr:rowOff>990600</xdr:rowOff>
    </xdr:to>
    <xdr:pic>
      <xdr:nvPicPr>
        <xdr:cNvPr id="142" name="Рисунок 264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07130650"/>
          <a:ext cx="128587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259</xdr:row>
      <xdr:rowOff>133350</xdr:rowOff>
    </xdr:from>
    <xdr:to>
      <xdr:col>3</xdr:col>
      <xdr:colOff>2114550</xdr:colOff>
      <xdr:row>259</xdr:row>
      <xdr:rowOff>971550</xdr:rowOff>
    </xdr:to>
    <xdr:pic>
      <xdr:nvPicPr>
        <xdr:cNvPr id="143" name="Рисунок 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03"/>
        <a:stretch>
          <a:fillRect/>
        </a:stretch>
      </xdr:blipFill>
      <xdr:spPr bwMode="auto">
        <a:xfrm>
          <a:off x="2381250" y="62988825"/>
          <a:ext cx="2066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790575</xdr:colOff>
      <xdr:row>278</xdr:row>
      <xdr:rowOff>85725</xdr:rowOff>
    </xdr:from>
    <xdr:to>
      <xdr:col>3</xdr:col>
      <xdr:colOff>1438275</xdr:colOff>
      <xdr:row>278</xdr:row>
      <xdr:rowOff>1914525</xdr:rowOff>
    </xdr:to>
    <xdr:pic>
      <xdr:nvPicPr>
        <xdr:cNvPr id="144" name="Рисунок 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75314175"/>
          <a:ext cx="64770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267</xdr:row>
      <xdr:rowOff>171450</xdr:rowOff>
    </xdr:from>
    <xdr:to>
      <xdr:col>3</xdr:col>
      <xdr:colOff>2057400</xdr:colOff>
      <xdr:row>267</xdr:row>
      <xdr:rowOff>1352550</xdr:rowOff>
    </xdr:to>
    <xdr:pic>
      <xdr:nvPicPr>
        <xdr:cNvPr id="145" name="Рисунок 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861"/>
        <a:stretch>
          <a:fillRect/>
        </a:stretch>
      </xdr:blipFill>
      <xdr:spPr bwMode="auto">
        <a:xfrm>
          <a:off x="2505075" y="67332225"/>
          <a:ext cx="18859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267</xdr:row>
      <xdr:rowOff>38100</xdr:rowOff>
    </xdr:from>
    <xdr:to>
      <xdr:col>2</xdr:col>
      <xdr:colOff>1219200</xdr:colOff>
      <xdr:row>267</xdr:row>
      <xdr:rowOff>1514475</xdr:rowOff>
    </xdr:to>
    <xdr:pic>
      <xdr:nvPicPr>
        <xdr:cNvPr id="146" name="Рисунок 6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67198875"/>
          <a:ext cx="11049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259</xdr:row>
      <xdr:rowOff>38100</xdr:rowOff>
    </xdr:from>
    <xdr:to>
      <xdr:col>2</xdr:col>
      <xdr:colOff>1381125</xdr:colOff>
      <xdr:row>259</xdr:row>
      <xdr:rowOff>1123950</xdr:rowOff>
    </xdr:to>
    <xdr:pic>
      <xdr:nvPicPr>
        <xdr:cNvPr id="147" name="Рисунок 7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62893575"/>
          <a:ext cx="1333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453</xdr:row>
      <xdr:rowOff>228600</xdr:rowOff>
    </xdr:from>
    <xdr:to>
      <xdr:col>2</xdr:col>
      <xdr:colOff>1343025</xdr:colOff>
      <xdr:row>457</xdr:row>
      <xdr:rowOff>171450</xdr:rowOff>
    </xdr:to>
    <xdr:pic>
      <xdr:nvPicPr>
        <xdr:cNvPr id="148" name="Рисунок 8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84" b="23010"/>
        <a:stretch>
          <a:fillRect/>
        </a:stretch>
      </xdr:blipFill>
      <xdr:spPr bwMode="auto">
        <a:xfrm>
          <a:off x="990600" y="126320550"/>
          <a:ext cx="1266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541</xdr:row>
      <xdr:rowOff>180975</xdr:rowOff>
    </xdr:from>
    <xdr:to>
      <xdr:col>2</xdr:col>
      <xdr:colOff>1323975</xdr:colOff>
      <xdr:row>549</xdr:row>
      <xdr:rowOff>57150</xdr:rowOff>
    </xdr:to>
    <xdr:pic>
      <xdr:nvPicPr>
        <xdr:cNvPr id="149" name="Рисунок 154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0294975"/>
          <a:ext cx="12858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572</xdr:row>
      <xdr:rowOff>57150</xdr:rowOff>
    </xdr:from>
    <xdr:to>
      <xdr:col>2</xdr:col>
      <xdr:colOff>1400175</xdr:colOff>
      <xdr:row>578</xdr:row>
      <xdr:rowOff>142875</xdr:rowOff>
    </xdr:to>
    <xdr:pic>
      <xdr:nvPicPr>
        <xdr:cNvPr id="150" name="Рисунок 156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60134300"/>
          <a:ext cx="13620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583</xdr:row>
      <xdr:rowOff>47625</xdr:rowOff>
    </xdr:from>
    <xdr:to>
      <xdr:col>2</xdr:col>
      <xdr:colOff>1304925</xdr:colOff>
      <xdr:row>588</xdr:row>
      <xdr:rowOff>190500</xdr:rowOff>
    </xdr:to>
    <xdr:pic>
      <xdr:nvPicPr>
        <xdr:cNvPr id="151" name="Рисунок 158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62687000"/>
          <a:ext cx="12096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691</xdr:row>
      <xdr:rowOff>47625</xdr:rowOff>
    </xdr:from>
    <xdr:to>
      <xdr:col>2</xdr:col>
      <xdr:colOff>1276350</xdr:colOff>
      <xdr:row>696</xdr:row>
      <xdr:rowOff>342900</xdr:rowOff>
    </xdr:to>
    <xdr:pic>
      <xdr:nvPicPr>
        <xdr:cNvPr id="153" name="Рисунок 16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88004450"/>
          <a:ext cx="11525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640</xdr:row>
      <xdr:rowOff>152400</xdr:rowOff>
    </xdr:from>
    <xdr:to>
      <xdr:col>2</xdr:col>
      <xdr:colOff>1381125</xdr:colOff>
      <xdr:row>648</xdr:row>
      <xdr:rowOff>180975</xdr:rowOff>
    </xdr:to>
    <xdr:pic>
      <xdr:nvPicPr>
        <xdr:cNvPr id="154" name="Рисунок 164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76126775"/>
          <a:ext cx="131445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286</xdr:row>
      <xdr:rowOff>57150</xdr:rowOff>
    </xdr:from>
    <xdr:to>
      <xdr:col>2</xdr:col>
      <xdr:colOff>1181100</xdr:colOff>
      <xdr:row>287</xdr:row>
      <xdr:rowOff>1019175</xdr:rowOff>
    </xdr:to>
    <xdr:pic>
      <xdr:nvPicPr>
        <xdr:cNvPr id="155" name="Рисунок 165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2200750"/>
          <a:ext cx="9144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698</xdr:row>
      <xdr:rowOff>114300</xdr:rowOff>
    </xdr:from>
    <xdr:to>
      <xdr:col>3</xdr:col>
      <xdr:colOff>2028825</xdr:colOff>
      <xdr:row>698</xdr:row>
      <xdr:rowOff>1962150</xdr:rowOff>
    </xdr:to>
    <xdr:pic>
      <xdr:nvPicPr>
        <xdr:cNvPr id="156" name="Рисунок 16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90328550"/>
          <a:ext cx="18669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269</xdr:row>
      <xdr:rowOff>285750</xdr:rowOff>
    </xdr:from>
    <xdr:to>
      <xdr:col>3</xdr:col>
      <xdr:colOff>1943100</xdr:colOff>
      <xdr:row>270</xdr:row>
      <xdr:rowOff>542925</xdr:rowOff>
    </xdr:to>
    <xdr:pic>
      <xdr:nvPicPr>
        <xdr:cNvPr id="157" name="Рисунок 175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9084825"/>
          <a:ext cx="18002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269</xdr:row>
      <xdr:rowOff>200025</xdr:rowOff>
    </xdr:from>
    <xdr:to>
      <xdr:col>2</xdr:col>
      <xdr:colOff>1047750</xdr:colOff>
      <xdr:row>270</xdr:row>
      <xdr:rowOff>733425</xdr:rowOff>
    </xdr:to>
    <xdr:pic>
      <xdr:nvPicPr>
        <xdr:cNvPr id="158" name="Рисунок 158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8999100"/>
          <a:ext cx="7524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272</xdr:row>
      <xdr:rowOff>285750</xdr:rowOff>
    </xdr:from>
    <xdr:to>
      <xdr:col>3</xdr:col>
      <xdr:colOff>1943100</xdr:colOff>
      <xdr:row>273</xdr:row>
      <xdr:rowOff>542925</xdr:rowOff>
    </xdr:to>
    <xdr:pic>
      <xdr:nvPicPr>
        <xdr:cNvPr id="159" name="Рисунок 175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1227950"/>
          <a:ext cx="18002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272</xdr:row>
      <xdr:rowOff>200025</xdr:rowOff>
    </xdr:from>
    <xdr:to>
      <xdr:col>2</xdr:col>
      <xdr:colOff>1047750</xdr:colOff>
      <xdr:row>273</xdr:row>
      <xdr:rowOff>733425</xdr:rowOff>
    </xdr:to>
    <xdr:pic>
      <xdr:nvPicPr>
        <xdr:cNvPr id="160" name="Рисунок 158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71142225"/>
          <a:ext cx="7524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275</xdr:row>
      <xdr:rowOff>285750</xdr:rowOff>
    </xdr:from>
    <xdr:to>
      <xdr:col>3</xdr:col>
      <xdr:colOff>1943100</xdr:colOff>
      <xdr:row>276</xdr:row>
      <xdr:rowOff>542925</xdr:rowOff>
    </xdr:to>
    <xdr:pic>
      <xdr:nvPicPr>
        <xdr:cNvPr id="161" name="Рисунок 175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3371075"/>
          <a:ext cx="18002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275</xdr:row>
      <xdr:rowOff>200025</xdr:rowOff>
    </xdr:from>
    <xdr:to>
      <xdr:col>2</xdr:col>
      <xdr:colOff>1047750</xdr:colOff>
      <xdr:row>276</xdr:row>
      <xdr:rowOff>733425</xdr:rowOff>
    </xdr:to>
    <xdr:pic>
      <xdr:nvPicPr>
        <xdr:cNvPr id="162" name="Рисунок 158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73285350"/>
          <a:ext cx="7524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375</xdr:row>
      <xdr:rowOff>161925</xdr:rowOff>
    </xdr:from>
    <xdr:to>
      <xdr:col>3</xdr:col>
      <xdr:colOff>2085975</xdr:colOff>
      <xdr:row>380</xdr:row>
      <xdr:rowOff>28575</xdr:rowOff>
    </xdr:to>
    <xdr:pic>
      <xdr:nvPicPr>
        <xdr:cNvPr id="163" name="Рисунок 116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7908725"/>
          <a:ext cx="19431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375</xdr:row>
      <xdr:rowOff>114300</xdr:rowOff>
    </xdr:from>
    <xdr:to>
      <xdr:col>2</xdr:col>
      <xdr:colOff>1371600</xdr:colOff>
      <xdr:row>379</xdr:row>
      <xdr:rowOff>104775</xdr:rowOff>
    </xdr:to>
    <xdr:pic>
      <xdr:nvPicPr>
        <xdr:cNvPr id="164" name="Рисунок 120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07861100"/>
          <a:ext cx="12858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476</xdr:row>
      <xdr:rowOff>295275</xdr:rowOff>
    </xdr:from>
    <xdr:to>
      <xdr:col>3</xdr:col>
      <xdr:colOff>1371600</xdr:colOff>
      <xdr:row>478</xdr:row>
      <xdr:rowOff>66675</xdr:rowOff>
    </xdr:to>
    <xdr:pic>
      <xdr:nvPicPr>
        <xdr:cNvPr id="165" name="Рисунок 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579"/>
        <a:stretch>
          <a:fillRect/>
        </a:stretch>
      </xdr:blipFill>
      <xdr:spPr bwMode="auto">
        <a:xfrm>
          <a:off x="2562225" y="131759325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800100</xdr:colOff>
      <xdr:row>477</xdr:row>
      <xdr:rowOff>428625</xdr:rowOff>
    </xdr:from>
    <xdr:to>
      <xdr:col>3</xdr:col>
      <xdr:colOff>1924050</xdr:colOff>
      <xdr:row>479</xdr:row>
      <xdr:rowOff>200025</xdr:rowOff>
    </xdr:to>
    <xdr:pic>
      <xdr:nvPicPr>
        <xdr:cNvPr id="166" name="Рисунок 153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80"/>
        <a:stretch>
          <a:fillRect/>
        </a:stretch>
      </xdr:blipFill>
      <xdr:spPr bwMode="auto">
        <a:xfrm>
          <a:off x="3133725" y="132387975"/>
          <a:ext cx="1123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476</xdr:row>
      <xdr:rowOff>38100</xdr:rowOff>
    </xdr:from>
    <xdr:to>
      <xdr:col>2</xdr:col>
      <xdr:colOff>1257300</xdr:colOff>
      <xdr:row>478</xdr:row>
      <xdr:rowOff>38100</xdr:rowOff>
    </xdr:to>
    <xdr:pic>
      <xdr:nvPicPr>
        <xdr:cNvPr id="167" name="Рисунок 2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11" t="14449"/>
        <a:stretch>
          <a:fillRect/>
        </a:stretch>
      </xdr:blipFill>
      <xdr:spPr bwMode="auto">
        <a:xfrm>
          <a:off x="1057275" y="131502150"/>
          <a:ext cx="11144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477</xdr:row>
      <xdr:rowOff>466725</xdr:rowOff>
    </xdr:from>
    <xdr:to>
      <xdr:col>2</xdr:col>
      <xdr:colOff>1257300</xdr:colOff>
      <xdr:row>479</xdr:row>
      <xdr:rowOff>457200</xdr:rowOff>
    </xdr:to>
    <xdr:pic>
      <xdr:nvPicPr>
        <xdr:cNvPr id="168" name="Рисунок 3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813" t="6653" r="1221" b="7535"/>
        <a:stretch>
          <a:fillRect/>
        </a:stretch>
      </xdr:blipFill>
      <xdr:spPr bwMode="auto">
        <a:xfrm>
          <a:off x="1085850" y="132426075"/>
          <a:ext cx="10858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289</xdr:row>
      <xdr:rowOff>209550</xdr:rowOff>
    </xdr:from>
    <xdr:to>
      <xdr:col>3</xdr:col>
      <xdr:colOff>1038225</xdr:colOff>
      <xdr:row>290</xdr:row>
      <xdr:rowOff>866775</xdr:rowOff>
    </xdr:to>
    <xdr:pic>
      <xdr:nvPicPr>
        <xdr:cNvPr id="169" name="Рисунок 173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91" t="53918"/>
        <a:stretch>
          <a:fillRect/>
        </a:stretch>
      </xdr:blipFill>
      <xdr:spPr bwMode="auto">
        <a:xfrm>
          <a:off x="2409825" y="84534375"/>
          <a:ext cx="9620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494</xdr:row>
      <xdr:rowOff>304800</xdr:rowOff>
    </xdr:from>
    <xdr:to>
      <xdr:col>3</xdr:col>
      <xdr:colOff>1676400</xdr:colOff>
      <xdr:row>494</xdr:row>
      <xdr:rowOff>1047750</xdr:rowOff>
    </xdr:to>
    <xdr:pic>
      <xdr:nvPicPr>
        <xdr:cNvPr id="170" name="Рисунок 177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867" b="72845"/>
        <a:stretch>
          <a:fillRect/>
        </a:stretch>
      </xdr:blipFill>
      <xdr:spPr bwMode="auto">
        <a:xfrm>
          <a:off x="2905125" y="136893300"/>
          <a:ext cx="1104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494</xdr:row>
      <xdr:rowOff>257175</xdr:rowOff>
    </xdr:from>
    <xdr:to>
      <xdr:col>2</xdr:col>
      <xdr:colOff>1247775</xdr:colOff>
      <xdr:row>494</xdr:row>
      <xdr:rowOff>1028700</xdr:rowOff>
    </xdr:to>
    <xdr:pic>
      <xdr:nvPicPr>
        <xdr:cNvPr id="171" name="Рисунок 178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974" b="71802"/>
        <a:stretch>
          <a:fillRect/>
        </a:stretch>
      </xdr:blipFill>
      <xdr:spPr bwMode="auto">
        <a:xfrm>
          <a:off x="1095375" y="136845675"/>
          <a:ext cx="106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566</xdr:row>
      <xdr:rowOff>104775</xdr:rowOff>
    </xdr:from>
    <xdr:to>
      <xdr:col>3</xdr:col>
      <xdr:colOff>1638300</xdr:colOff>
      <xdr:row>566</xdr:row>
      <xdr:rowOff>1638300</xdr:rowOff>
    </xdr:to>
    <xdr:pic>
      <xdr:nvPicPr>
        <xdr:cNvPr id="172" name="Рисунок 183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60" t="43866"/>
        <a:stretch>
          <a:fillRect/>
        </a:stretch>
      </xdr:blipFill>
      <xdr:spPr bwMode="auto">
        <a:xfrm>
          <a:off x="2952750" y="156086175"/>
          <a:ext cx="10191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566</xdr:row>
      <xdr:rowOff>66675</xdr:rowOff>
    </xdr:from>
    <xdr:to>
      <xdr:col>2</xdr:col>
      <xdr:colOff>1285875</xdr:colOff>
      <xdr:row>566</xdr:row>
      <xdr:rowOff>1638300</xdr:rowOff>
    </xdr:to>
    <xdr:pic>
      <xdr:nvPicPr>
        <xdr:cNvPr id="173" name="Рисунок 184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473" r="63989"/>
        <a:stretch>
          <a:fillRect/>
        </a:stretch>
      </xdr:blipFill>
      <xdr:spPr bwMode="auto">
        <a:xfrm>
          <a:off x="962025" y="156048075"/>
          <a:ext cx="12382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568</xdr:row>
      <xdr:rowOff>123825</xdr:rowOff>
    </xdr:from>
    <xdr:to>
      <xdr:col>3</xdr:col>
      <xdr:colOff>1609725</xdr:colOff>
      <xdr:row>568</xdr:row>
      <xdr:rowOff>1638300</xdr:rowOff>
    </xdr:to>
    <xdr:pic>
      <xdr:nvPicPr>
        <xdr:cNvPr id="174" name="Рисунок 189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380"/>
        <a:stretch>
          <a:fillRect/>
        </a:stretch>
      </xdr:blipFill>
      <xdr:spPr bwMode="auto">
        <a:xfrm>
          <a:off x="3009900" y="157905450"/>
          <a:ext cx="9334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568</xdr:row>
      <xdr:rowOff>47625</xdr:rowOff>
    </xdr:from>
    <xdr:to>
      <xdr:col>2</xdr:col>
      <xdr:colOff>1171575</xdr:colOff>
      <xdr:row>568</xdr:row>
      <xdr:rowOff>1619250</xdr:rowOff>
    </xdr:to>
    <xdr:pic>
      <xdr:nvPicPr>
        <xdr:cNvPr id="175" name="Рисунок 190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542"/>
        <a:stretch>
          <a:fillRect/>
        </a:stretch>
      </xdr:blipFill>
      <xdr:spPr bwMode="auto">
        <a:xfrm>
          <a:off x="1133475" y="157829250"/>
          <a:ext cx="9525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698</xdr:row>
      <xdr:rowOff>161925</xdr:rowOff>
    </xdr:from>
    <xdr:to>
      <xdr:col>2</xdr:col>
      <xdr:colOff>1104900</xdr:colOff>
      <xdr:row>698</xdr:row>
      <xdr:rowOff>1952625</xdr:rowOff>
    </xdr:to>
    <xdr:pic>
      <xdr:nvPicPr>
        <xdr:cNvPr id="176" name="Рисунок 19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9" r="55405" b="64362"/>
        <a:stretch>
          <a:fillRect/>
        </a:stretch>
      </xdr:blipFill>
      <xdr:spPr bwMode="auto">
        <a:xfrm>
          <a:off x="1181100" y="190376175"/>
          <a:ext cx="8382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732</xdr:row>
      <xdr:rowOff>238125</xdr:rowOff>
    </xdr:from>
    <xdr:to>
      <xdr:col>3</xdr:col>
      <xdr:colOff>1085850</xdr:colOff>
      <xdr:row>733</xdr:row>
      <xdr:rowOff>914400</xdr:rowOff>
    </xdr:to>
    <xdr:pic>
      <xdr:nvPicPr>
        <xdr:cNvPr id="177" name="Рисунок 192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048" b="53986"/>
        <a:stretch>
          <a:fillRect/>
        </a:stretch>
      </xdr:blipFill>
      <xdr:spPr bwMode="auto">
        <a:xfrm>
          <a:off x="2371725" y="207216375"/>
          <a:ext cx="10477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638175</xdr:colOff>
      <xdr:row>700</xdr:row>
      <xdr:rowOff>352425</xdr:rowOff>
    </xdr:from>
    <xdr:to>
      <xdr:col>3</xdr:col>
      <xdr:colOff>1524000</xdr:colOff>
      <xdr:row>701</xdr:row>
      <xdr:rowOff>666750</xdr:rowOff>
    </xdr:to>
    <xdr:pic>
      <xdr:nvPicPr>
        <xdr:cNvPr id="178" name="Рисунок 195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81" t="70175"/>
        <a:stretch>
          <a:fillRect/>
        </a:stretch>
      </xdr:blipFill>
      <xdr:spPr bwMode="auto">
        <a:xfrm>
          <a:off x="2971800" y="192709800"/>
          <a:ext cx="8858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700</xdr:row>
      <xdr:rowOff>342900</xdr:rowOff>
    </xdr:from>
    <xdr:to>
      <xdr:col>2</xdr:col>
      <xdr:colOff>1162050</xdr:colOff>
      <xdr:row>701</xdr:row>
      <xdr:rowOff>666750</xdr:rowOff>
    </xdr:to>
    <xdr:pic>
      <xdr:nvPicPr>
        <xdr:cNvPr id="179" name="Рисунок 197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46" t="70395" r="33109"/>
        <a:stretch>
          <a:fillRect/>
        </a:stretch>
      </xdr:blipFill>
      <xdr:spPr bwMode="auto">
        <a:xfrm>
          <a:off x="1133475" y="192700275"/>
          <a:ext cx="9429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703</xdr:row>
      <xdr:rowOff>190500</xdr:rowOff>
    </xdr:from>
    <xdr:to>
      <xdr:col>3</xdr:col>
      <xdr:colOff>1562100</xdr:colOff>
      <xdr:row>703</xdr:row>
      <xdr:rowOff>1514475</xdr:rowOff>
    </xdr:to>
    <xdr:pic>
      <xdr:nvPicPr>
        <xdr:cNvPr id="180" name="Рисунок 200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67" t="35638" r="50000" b="33784"/>
        <a:stretch>
          <a:fillRect/>
        </a:stretch>
      </xdr:blipFill>
      <xdr:spPr bwMode="auto">
        <a:xfrm>
          <a:off x="2981325" y="194557650"/>
          <a:ext cx="9144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703</xdr:row>
      <xdr:rowOff>171450</xdr:rowOff>
    </xdr:from>
    <xdr:to>
      <xdr:col>2</xdr:col>
      <xdr:colOff>1143000</xdr:colOff>
      <xdr:row>703</xdr:row>
      <xdr:rowOff>1466850</xdr:rowOff>
    </xdr:to>
    <xdr:pic>
      <xdr:nvPicPr>
        <xdr:cNvPr id="181" name="Рисунок 20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26" t="35638" r="15878" b="34444"/>
        <a:stretch>
          <a:fillRect/>
        </a:stretch>
      </xdr:blipFill>
      <xdr:spPr bwMode="auto">
        <a:xfrm>
          <a:off x="1152525" y="194538600"/>
          <a:ext cx="9048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723</xdr:row>
      <xdr:rowOff>152400</xdr:rowOff>
    </xdr:from>
    <xdr:to>
      <xdr:col>3</xdr:col>
      <xdr:colOff>1695450</xdr:colOff>
      <xdr:row>723</xdr:row>
      <xdr:rowOff>1743075</xdr:rowOff>
    </xdr:to>
    <xdr:pic>
      <xdr:nvPicPr>
        <xdr:cNvPr id="182" name="Рисунок 204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250" b="65260"/>
        <a:stretch>
          <a:fillRect/>
        </a:stretch>
      </xdr:blipFill>
      <xdr:spPr bwMode="auto">
        <a:xfrm>
          <a:off x="2867025" y="201120375"/>
          <a:ext cx="11620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723</xdr:row>
      <xdr:rowOff>161925</xdr:rowOff>
    </xdr:from>
    <xdr:to>
      <xdr:col>2</xdr:col>
      <xdr:colOff>1343025</xdr:colOff>
      <xdr:row>723</xdr:row>
      <xdr:rowOff>1724025</xdr:rowOff>
    </xdr:to>
    <xdr:pic>
      <xdr:nvPicPr>
        <xdr:cNvPr id="183" name="Рисунок 205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64" b="65599"/>
        <a:stretch>
          <a:fillRect/>
        </a:stretch>
      </xdr:blipFill>
      <xdr:spPr bwMode="auto">
        <a:xfrm>
          <a:off x="1009650" y="201129900"/>
          <a:ext cx="12477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725</xdr:row>
      <xdr:rowOff>266700</xdr:rowOff>
    </xdr:from>
    <xdr:to>
      <xdr:col>2</xdr:col>
      <xdr:colOff>1343025</xdr:colOff>
      <xdr:row>725</xdr:row>
      <xdr:rowOff>1485900</xdr:rowOff>
    </xdr:to>
    <xdr:pic>
      <xdr:nvPicPr>
        <xdr:cNvPr id="184" name="Рисунок 208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29" t="65262" b="9444"/>
        <a:stretch>
          <a:fillRect/>
        </a:stretch>
      </xdr:blipFill>
      <xdr:spPr bwMode="auto">
        <a:xfrm>
          <a:off x="1009650" y="203263500"/>
          <a:ext cx="12477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725</xdr:row>
      <xdr:rowOff>247650</xdr:rowOff>
    </xdr:from>
    <xdr:to>
      <xdr:col>3</xdr:col>
      <xdr:colOff>1714500</xdr:colOff>
      <xdr:row>725</xdr:row>
      <xdr:rowOff>1504950</xdr:rowOff>
    </xdr:to>
    <xdr:pic>
      <xdr:nvPicPr>
        <xdr:cNvPr id="185" name="Рисунок 209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42" t="37775" b="36931"/>
        <a:stretch>
          <a:fillRect/>
        </a:stretch>
      </xdr:blipFill>
      <xdr:spPr bwMode="auto">
        <a:xfrm>
          <a:off x="2781300" y="203244450"/>
          <a:ext cx="12668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37</xdr:row>
      <xdr:rowOff>152400</xdr:rowOff>
    </xdr:from>
    <xdr:to>
      <xdr:col>2</xdr:col>
      <xdr:colOff>1339370</xdr:colOff>
      <xdr:row>41</xdr:row>
      <xdr:rowOff>133350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9D609A74-6D48-44C7-BFD5-B376839B2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9" t="4850" r="14434" b="15704"/>
        <a:stretch/>
      </xdr:blipFill>
      <xdr:spPr>
        <a:xfrm>
          <a:off x="971550" y="9144000"/>
          <a:ext cx="1282220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705</xdr:row>
      <xdr:rowOff>85725</xdr:rowOff>
    </xdr:from>
    <xdr:to>
      <xdr:col>3</xdr:col>
      <xdr:colOff>1685925</xdr:colOff>
      <xdr:row>707</xdr:row>
      <xdr:rowOff>419166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6BEF7C9A-3F8D-4246-87D6-D672D0B6E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98" t="17732" r="10875"/>
        <a:stretch/>
      </xdr:blipFill>
      <xdr:spPr>
        <a:xfrm>
          <a:off x="2847975" y="196195950"/>
          <a:ext cx="1171575" cy="1343091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705</xdr:row>
      <xdr:rowOff>95250</xdr:rowOff>
    </xdr:from>
    <xdr:ext cx="1403410" cy="1304925"/>
    <xdr:pic>
      <xdr:nvPicPr>
        <xdr:cNvPr id="190" name="Рисунок 189">
          <a:extLst>
            <a:ext uri="{FF2B5EF4-FFF2-40B4-BE49-F238E27FC236}">
              <a16:creationId xmlns:a16="http://schemas.microsoft.com/office/drawing/2014/main" id="{1B012099-DD77-4A73-9028-DF9457A7B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196205475"/>
          <a:ext cx="1403410" cy="1304925"/>
        </a:xfrm>
        <a:prstGeom prst="rect">
          <a:avLst/>
        </a:prstGeom>
      </xdr:spPr>
    </xdr:pic>
    <xdr:clientData/>
  </xdr:oneCellAnchor>
  <xdr:twoCellAnchor>
    <xdr:from>
      <xdr:col>3</xdr:col>
      <xdr:colOff>66675</xdr:colOff>
      <xdr:row>218</xdr:row>
      <xdr:rowOff>161925</xdr:rowOff>
    </xdr:from>
    <xdr:to>
      <xdr:col>3</xdr:col>
      <xdr:colOff>2143125</xdr:colOff>
      <xdr:row>223</xdr:row>
      <xdr:rowOff>76200</xdr:rowOff>
    </xdr:to>
    <xdr:pic>
      <xdr:nvPicPr>
        <xdr:cNvPr id="186" name="Рисунок 149">
          <a:extLst>
            <a:ext uri="{FF2B5EF4-FFF2-40B4-BE49-F238E27FC236}">
              <a16:creationId xmlns:a16="http://schemas.microsoft.com/office/drawing/2014/main" id="{F8235295-08ED-400D-AA04-B77CCC545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52720875"/>
          <a:ext cx="20764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76200</xdr:colOff>
      <xdr:row>218</xdr:row>
      <xdr:rowOff>104775</xdr:rowOff>
    </xdr:from>
    <xdr:ext cx="1257300" cy="1333500"/>
    <xdr:pic>
      <xdr:nvPicPr>
        <xdr:cNvPr id="188" name="Рисунок 163">
          <a:extLst>
            <a:ext uri="{FF2B5EF4-FFF2-40B4-BE49-F238E27FC236}">
              <a16:creationId xmlns:a16="http://schemas.microsoft.com/office/drawing/2014/main" id="{D38D8BDE-95AD-453B-81DF-BB2B7130F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2663725"/>
          <a:ext cx="1257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5</xdr:row>
      <xdr:rowOff>123825</xdr:rowOff>
    </xdr:from>
    <xdr:to>
      <xdr:col>0</xdr:col>
      <xdr:colOff>895350</xdr:colOff>
      <xdr:row>8</xdr:row>
      <xdr:rowOff>142875</xdr:rowOff>
    </xdr:to>
    <xdr:pic>
      <xdr:nvPicPr>
        <xdr:cNvPr id="2" name="Рисунок 24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181100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9</xdr:row>
      <xdr:rowOff>104775</xdr:rowOff>
    </xdr:from>
    <xdr:to>
      <xdr:col>0</xdr:col>
      <xdr:colOff>923925</xdr:colOff>
      <xdr:row>12</xdr:row>
      <xdr:rowOff>142875</xdr:rowOff>
    </xdr:to>
    <xdr:pic>
      <xdr:nvPicPr>
        <xdr:cNvPr id="3" name="Рисунок 25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114550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13</xdr:row>
      <xdr:rowOff>104775</xdr:rowOff>
    </xdr:from>
    <xdr:to>
      <xdr:col>0</xdr:col>
      <xdr:colOff>942975</xdr:colOff>
      <xdr:row>16</xdr:row>
      <xdr:rowOff>180975</xdr:rowOff>
    </xdr:to>
    <xdr:pic>
      <xdr:nvPicPr>
        <xdr:cNvPr id="4" name="Рисунок 2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105150"/>
          <a:ext cx="8477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17</xdr:row>
      <xdr:rowOff>114300</xdr:rowOff>
    </xdr:from>
    <xdr:to>
      <xdr:col>0</xdr:col>
      <xdr:colOff>942975</xdr:colOff>
      <xdr:row>20</xdr:row>
      <xdr:rowOff>171450</xdr:rowOff>
    </xdr:to>
    <xdr:pic>
      <xdr:nvPicPr>
        <xdr:cNvPr id="5" name="Рисунок 33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105275"/>
          <a:ext cx="819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21</xdr:row>
      <xdr:rowOff>76200</xdr:rowOff>
    </xdr:from>
    <xdr:to>
      <xdr:col>0</xdr:col>
      <xdr:colOff>933450</xdr:colOff>
      <xdr:row>24</xdr:row>
      <xdr:rowOff>142875</xdr:rowOff>
    </xdr:to>
    <xdr:pic>
      <xdr:nvPicPr>
        <xdr:cNvPr id="6" name="Рисунок 27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057775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37</xdr:row>
      <xdr:rowOff>85725</xdr:rowOff>
    </xdr:from>
    <xdr:to>
      <xdr:col>0</xdr:col>
      <xdr:colOff>933450</xdr:colOff>
      <xdr:row>40</xdr:row>
      <xdr:rowOff>152400</xdr:rowOff>
    </xdr:to>
    <xdr:pic>
      <xdr:nvPicPr>
        <xdr:cNvPr id="7" name="Рисунок 2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029700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29</xdr:row>
      <xdr:rowOff>76200</xdr:rowOff>
    </xdr:from>
    <xdr:to>
      <xdr:col>0</xdr:col>
      <xdr:colOff>933450</xdr:colOff>
      <xdr:row>32</xdr:row>
      <xdr:rowOff>133350</xdr:rowOff>
    </xdr:to>
    <xdr:pic>
      <xdr:nvPicPr>
        <xdr:cNvPr id="8" name="Рисунок 34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038975"/>
          <a:ext cx="809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33</xdr:row>
      <xdr:rowOff>123825</xdr:rowOff>
    </xdr:from>
    <xdr:to>
      <xdr:col>0</xdr:col>
      <xdr:colOff>923925</xdr:colOff>
      <xdr:row>36</xdr:row>
      <xdr:rowOff>152400</xdr:rowOff>
    </xdr:to>
    <xdr:pic>
      <xdr:nvPicPr>
        <xdr:cNvPr id="9" name="Рисунок 34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077200"/>
          <a:ext cx="819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25</xdr:row>
      <xdr:rowOff>85725</xdr:rowOff>
    </xdr:from>
    <xdr:to>
      <xdr:col>0</xdr:col>
      <xdr:colOff>933450</xdr:colOff>
      <xdr:row>28</xdr:row>
      <xdr:rowOff>142875</xdr:rowOff>
    </xdr:to>
    <xdr:pic>
      <xdr:nvPicPr>
        <xdr:cNvPr id="10" name="Рисунок 34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057900"/>
          <a:ext cx="809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41</xdr:row>
      <xdr:rowOff>85725</xdr:rowOff>
    </xdr:from>
    <xdr:to>
      <xdr:col>0</xdr:col>
      <xdr:colOff>933450</xdr:colOff>
      <xdr:row>44</xdr:row>
      <xdr:rowOff>161925</xdr:rowOff>
    </xdr:to>
    <xdr:pic>
      <xdr:nvPicPr>
        <xdr:cNvPr id="11" name="Рисунок 2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020300"/>
          <a:ext cx="8096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57</xdr:row>
      <xdr:rowOff>104775</xdr:rowOff>
    </xdr:from>
    <xdr:to>
      <xdr:col>0</xdr:col>
      <xdr:colOff>942975</xdr:colOff>
      <xdr:row>60</xdr:row>
      <xdr:rowOff>142875</xdr:rowOff>
    </xdr:to>
    <xdr:pic>
      <xdr:nvPicPr>
        <xdr:cNvPr id="12" name="Рисунок 35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4001750"/>
          <a:ext cx="8191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49</xdr:row>
      <xdr:rowOff>95250</xdr:rowOff>
    </xdr:from>
    <xdr:to>
      <xdr:col>0</xdr:col>
      <xdr:colOff>933450</xdr:colOff>
      <xdr:row>52</xdr:row>
      <xdr:rowOff>152400</xdr:rowOff>
    </xdr:to>
    <xdr:pic>
      <xdr:nvPicPr>
        <xdr:cNvPr id="13" name="Рисунок 355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011025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53</xdr:row>
      <xdr:rowOff>85725</xdr:rowOff>
    </xdr:from>
    <xdr:to>
      <xdr:col>0</xdr:col>
      <xdr:colOff>952500</xdr:colOff>
      <xdr:row>56</xdr:row>
      <xdr:rowOff>152400</xdr:rowOff>
    </xdr:to>
    <xdr:pic>
      <xdr:nvPicPr>
        <xdr:cNvPr id="14" name="Рисунок 2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992100"/>
          <a:ext cx="857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45</xdr:row>
      <xdr:rowOff>114300</xdr:rowOff>
    </xdr:from>
    <xdr:to>
      <xdr:col>0</xdr:col>
      <xdr:colOff>971550</xdr:colOff>
      <xdr:row>48</xdr:row>
      <xdr:rowOff>161925</xdr:rowOff>
    </xdr:to>
    <xdr:pic>
      <xdr:nvPicPr>
        <xdr:cNvPr id="15" name="Рисунок 359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039475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5</xdr:row>
      <xdr:rowOff>161925</xdr:rowOff>
    </xdr:from>
    <xdr:to>
      <xdr:col>2</xdr:col>
      <xdr:colOff>876300</xdr:colOff>
      <xdr:row>8</xdr:row>
      <xdr:rowOff>142875</xdr:rowOff>
    </xdr:to>
    <xdr:pic>
      <xdr:nvPicPr>
        <xdr:cNvPr id="16" name="Рисунок 16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219200"/>
          <a:ext cx="7620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53</xdr:row>
      <xdr:rowOff>180975</xdr:rowOff>
    </xdr:from>
    <xdr:to>
      <xdr:col>2</xdr:col>
      <xdr:colOff>923925</xdr:colOff>
      <xdr:row>56</xdr:row>
      <xdr:rowOff>161925</xdr:rowOff>
    </xdr:to>
    <xdr:pic>
      <xdr:nvPicPr>
        <xdr:cNvPr id="17" name="Рисунок 17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3087350"/>
          <a:ext cx="8286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57</xdr:row>
      <xdr:rowOff>142875</xdr:rowOff>
    </xdr:from>
    <xdr:to>
      <xdr:col>2</xdr:col>
      <xdr:colOff>914400</xdr:colOff>
      <xdr:row>60</xdr:row>
      <xdr:rowOff>133350</xdr:rowOff>
    </xdr:to>
    <xdr:pic>
      <xdr:nvPicPr>
        <xdr:cNvPr id="18" name="Рисунок 18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4039850"/>
          <a:ext cx="7905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49</xdr:row>
      <xdr:rowOff>104775</xdr:rowOff>
    </xdr:from>
    <xdr:to>
      <xdr:col>2</xdr:col>
      <xdr:colOff>933450</xdr:colOff>
      <xdr:row>52</xdr:row>
      <xdr:rowOff>180975</xdr:rowOff>
    </xdr:to>
    <xdr:pic>
      <xdr:nvPicPr>
        <xdr:cNvPr id="19" name="Рисунок 18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2020550"/>
          <a:ext cx="8286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41</xdr:row>
      <xdr:rowOff>95250</xdr:rowOff>
    </xdr:from>
    <xdr:to>
      <xdr:col>2</xdr:col>
      <xdr:colOff>904875</xdr:colOff>
      <xdr:row>44</xdr:row>
      <xdr:rowOff>161925</xdr:rowOff>
    </xdr:to>
    <xdr:pic>
      <xdr:nvPicPr>
        <xdr:cNvPr id="20" name="Рисунок 19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002982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45</xdr:row>
      <xdr:rowOff>104775</xdr:rowOff>
    </xdr:from>
    <xdr:to>
      <xdr:col>2</xdr:col>
      <xdr:colOff>914400</xdr:colOff>
      <xdr:row>48</xdr:row>
      <xdr:rowOff>152400</xdr:rowOff>
    </xdr:to>
    <xdr:pic>
      <xdr:nvPicPr>
        <xdr:cNvPr id="21" name="Рисунок 19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102995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9</xdr:row>
      <xdr:rowOff>95250</xdr:rowOff>
    </xdr:from>
    <xdr:to>
      <xdr:col>2</xdr:col>
      <xdr:colOff>942975</xdr:colOff>
      <xdr:row>12</xdr:row>
      <xdr:rowOff>152400</xdr:rowOff>
    </xdr:to>
    <xdr:pic>
      <xdr:nvPicPr>
        <xdr:cNvPr id="22" name="Рисунок 19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105025"/>
          <a:ext cx="819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17</xdr:row>
      <xdr:rowOff>85725</xdr:rowOff>
    </xdr:from>
    <xdr:to>
      <xdr:col>2</xdr:col>
      <xdr:colOff>895350</xdr:colOff>
      <xdr:row>20</xdr:row>
      <xdr:rowOff>152400</xdr:rowOff>
    </xdr:to>
    <xdr:pic>
      <xdr:nvPicPr>
        <xdr:cNvPr id="23" name="Рисунок 198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4076700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33</xdr:row>
      <xdr:rowOff>104775</xdr:rowOff>
    </xdr:from>
    <xdr:to>
      <xdr:col>2</xdr:col>
      <xdr:colOff>914400</xdr:colOff>
      <xdr:row>36</xdr:row>
      <xdr:rowOff>171450</xdr:rowOff>
    </xdr:to>
    <xdr:pic>
      <xdr:nvPicPr>
        <xdr:cNvPr id="24" name="Рисунок 20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8058150"/>
          <a:ext cx="819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37</xdr:row>
      <xdr:rowOff>114300</xdr:rowOff>
    </xdr:from>
    <xdr:to>
      <xdr:col>2</xdr:col>
      <xdr:colOff>904875</xdr:colOff>
      <xdr:row>40</xdr:row>
      <xdr:rowOff>171450</xdr:rowOff>
    </xdr:to>
    <xdr:pic>
      <xdr:nvPicPr>
        <xdr:cNvPr id="25" name="Рисунок 205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058275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25</xdr:row>
      <xdr:rowOff>133350</xdr:rowOff>
    </xdr:from>
    <xdr:to>
      <xdr:col>2</xdr:col>
      <xdr:colOff>923925</xdr:colOff>
      <xdr:row>28</xdr:row>
      <xdr:rowOff>200025</xdr:rowOff>
    </xdr:to>
    <xdr:pic>
      <xdr:nvPicPr>
        <xdr:cNvPr id="26" name="Рисунок 20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61055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13</xdr:row>
      <xdr:rowOff>95250</xdr:rowOff>
    </xdr:from>
    <xdr:to>
      <xdr:col>2</xdr:col>
      <xdr:colOff>923925</xdr:colOff>
      <xdr:row>16</xdr:row>
      <xdr:rowOff>152400</xdr:rowOff>
    </xdr:to>
    <xdr:pic>
      <xdr:nvPicPr>
        <xdr:cNvPr id="27" name="Рисунок 209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3095625"/>
          <a:ext cx="7810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29</xdr:row>
      <xdr:rowOff>57150</xdr:rowOff>
    </xdr:from>
    <xdr:to>
      <xdr:col>2</xdr:col>
      <xdr:colOff>981075</xdr:colOff>
      <xdr:row>32</xdr:row>
      <xdr:rowOff>161925</xdr:rowOff>
    </xdr:to>
    <xdr:pic>
      <xdr:nvPicPr>
        <xdr:cNvPr id="28" name="Рисунок 2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7019925"/>
          <a:ext cx="9144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21</xdr:row>
      <xdr:rowOff>76200</xdr:rowOff>
    </xdr:from>
    <xdr:to>
      <xdr:col>2</xdr:col>
      <xdr:colOff>971550</xdr:colOff>
      <xdr:row>24</xdr:row>
      <xdr:rowOff>152400</xdr:rowOff>
    </xdr:to>
    <xdr:pic>
      <xdr:nvPicPr>
        <xdr:cNvPr id="29" name="Рисунок 24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5057775"/>
          <a:ext cx="9048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61</xdr:row>
      <xdr:rowOff>133350</xdr:rowOff>
    </xdr:from>
    <xdr:to>
      <xdr:col>2</xdr:col>
      <xdr:colOff>971550</xdr:colOff>
      <xdr:row>64</xdr:row>
      <xdr:rowOff>133350</xdr:rowOff>
    </xdr:to>
    <xdr:pic>
      <xdr:nvPicPr>
        <xdr:cNvPr id="30" name="Рисунок 188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5020925"/>
          <a:ext cx="876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142875</xdr:colOff>
      <xdr:row>5</xdr:row>
      <xdr:rowOff>114300</xdr:rowOff>
    </xdr:from>
    <xdr:to>
      <xdr:col>5</xdr:col>
      <xdr:colOff>952500</xdr:colOff>
      <xdr:row>8</xdr:row>
      <xdr:rowOff>171450</xdr:rowOff>
    </xdr:to>
    <xdr:pic>
      <xdr:nvPicPr>
        <xdr:cNvPr id="31" name="Рисунок 36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117157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190500</xdr:colOff>
      <xdr:row>9</xdr:row>
      <xdr:rowOff>161925</xdr:rowOff>
    </xdr:from>
    <xdr:to>
      <xdr:col>5</xdr:col>
      <xdr:colOff>981075</xdr:colOff>
      <xdr:row>12</xdr:row>
      <xdr:rowOff>161925</xdr:rowOff>
    </xdr:to>
    <xdr:pic>
      <xdr:nvPicPr>
        <xdr:cNvPr id="32" name="Рисунок 36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2171700"/>
          <a:ext cx="7905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180975</xdr:colOff>
      <xdr:row>13</xdr:row>
      <xdr:rowOff>133350</xdr:rowOff>
    </xdr:from>
    <xdr:to>
      <xdr:col>5</xdr:col>
      <xdr:colOff>942975</xdr:colOff>
      <xdr:row>16</xdr:row>
      <xdr:rowOff>152400</xdr:rowOff>
    </xdr:to>
    <xdr:pic>
      <xdr:nvPicPr>
        <xdr:cNvPr id="33" name="Рисунок 36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31337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142875</xdr:colOff>
      <xdr:row>17</xdr:row>
      <xdr:rowOff>76200</xdr:rowOff>
    </xdr:from>
    <xdr:to>
      <xdr:col>5</xdr:col>
      <xdr:colOff>942975</xdr:colOff>
      <xdr:row>20</xdr:row>
      <xdr:rowOff>161925</xdr:rowOff>
    </xdr:to>
    <xdr:pic>
      <xdr:nvPicPr>
        <xdr:cNvPr id="34" name="Рисунок 36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4067175"/>
          <a:ext cx="800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142875</xdr:colOff>
      <xdr:row>21</xdr:row>
      <xdr:rowOff>47625</xdr:rowOff>
    </xdr:from>
    <xdr:to>
      <xdr:col>5</xdr:col>
      <xdr:colOff>942975</xdr:colOff>
      <xdr:row>24</xdr:row>
      <xdr:rowOff>152400</xdr:rowOff>
    </xdr:to>
    <xdr:pic>
      <xdr:nvPicPr>
        <xdr:cNvPr id="35" name="Рисунок 36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5029200"/>
          <a:ext cx="8001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161925</xdr:colOff>
      <xdr:row>25</xdr:row>
      <xdr:rowOff>66675</xdr:rowOff>
    </xdr:from>
    <xdr:to>
      <xdr:col>5</xdr:col>
      <xdr:colOff>952500</xdr:colOff>
      <xdr:row>28</xdr:row>
      <xdr:rowOff>161925</xdr:rowOff>
    </xdr:to>
    <xdr:pic>
      <xdr:nvPicPr>
        <xdr:cNvPr id="36" name="Рисунок 36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6038850"/>
          <a:ext cx="7905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133350</xdr:colOff>
      <xdr:row>29</xdr:row>
      <xdr:rowOff>66675</xdr:rowOff>
    </xdr:from>
    <xdr:to>
      <xdr:col>5</xdr:col>
      <xdr:colOff>981075</xdr:colOff>
      <xdr:row>32</xdr:row>
      <xdr:rowOff>190500</xdr:rowOff>
    </xdr:to>
    <xdr:pic>
      <xdr:nvPicPr>
        <xdr:cNvPr id="37" name="Рисунок 36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7029450"/>
          <a:ext cx="847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95250</xdr:colOff>
      <xdr:row>33</xdr:row>
      <xdr:rowOff>76200</xdr:rowOff>
    </xdr:from>
    <xdr:to>
      <xdr:col>5</xdr:col>
      <xdr:colOff>971550</xdr:colOff>
      <xdr:row>36</xdr:row>
      <xdr:rowOff>171450</xdr:rowOff>
    </xdr:to>
    <xdr:pic>
      <xdr:nvPicPr>
        <xdr:cNvPr id="38" name="Рисунок 14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8029575"/>
          <a:ext cx="876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104775</xdr:colOff>
      <xdr:row>37</xdr:row>
      <xdr:rowOff>66675</xdr:rowOff>
    </xdr:from>
    <xdr:to>
      <xdr:col>5</xdr:col>
      <xdr:colOff>1009650</xdr:colOff>
      <xdr:row>40</xdr:row>
      <xdr:rowOff>209550</xdr:rowOff>
    </xdr:to>
    <xdr:pic>
      <xdr:nvPicPr>
        <xdr:cNvPr id="39" name="Рисунок 36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9010650"/>
          <a:ext cx="9048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66675</xdr:colOff>
      <xdr:row>49</xdr:row>
      <xdr:rowOff>76200</xdr:rowOff>
    </xdr:from>
    <xdr:to>
      <xdr:col>5</xdr:col>
      <xdr:colOff>962025</xdr:colOff>
      <xdr:row>52</xdr:row>
      <xdr:rowOff>171450</xdr:rowOff>
    </xdr:to>
    <xdr:pic>
      <xdr:nvPicPr>
        <xdr:cNvPr id="40" name="Рисунок 18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1991975"/>
          <a:ext cx="8953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123825</xdr:colOff>
      <xdr:row>41</xdr:row>
      <xdr:rowOff>85725</xdr:rowOff>
    </xdr:from>
    <xdr:to>
      <xdr:col>5</xdr:col>
      <xdr:colOff>942975</xdr:colOff>
      <xdr:row>44</xdr:row>
      <xdr:rowOff>180975</xdr:rowOff>
    </xdr:to>
    <xdr:pic>
      <xdr:nvPicPr>
        <xdr:cNvPr id="41" name="Рисунок 19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0020300"/>
          <a:ext cx="8191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114300</xdr:colOff>
      <xdr:row>45</xdr:row>
      <xdr:rowOff>123825</xdr:rowOff>
    </xdr:from>
    <xdr:to>
      <xdr:col>5</xdr:col>
      <xdr:colOff>942975</xdr:colOff>
      <xdr:row>48</xdr:row>
      <xdr:rowOff>190500</xdr:rowOff>
    </xdr:to>
    <xdr:pic>
      <xdr:nvPicPr>
        <xdr:cNvPr id="42" name="Рисунок 20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10490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133350</xdr:colOff>
      <xdr:row>57</xdr:row>
      <xdr:rowOff>114300</xdr:rowOff>
    </xdr:from>
    <xdr:to>
      <xdr:col>5</xdr:col>
      <xdr:colOff>942975</xdr:colOff>
      <xdr:row>60</xdr:row>
      <xdr:rowOff>161925</xdr:rowOff>
    </xdr:to>
    <xdr:pic>
      <xdr:nvPicPr>
        <xdr:cNvPr id="43" name="Рисунок 15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40112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114300</xdr:colOff>
      <xdr:row>53</xdr:row>
      <xdr:rowOff>104775</xdr:rowOff>
    </xdr:from>
    <xdr:to>
      <xdr:col>5</xdr:col>
      <xdr:colOff>942975</xdr:colOff>
      <xdr:row>56</xdr:row>
      <xdr:rowOff>180975</xdr:rowOff>
    </xdr:to>
    <xdr:pic>
      <xdr:nvPicPr>
        <xdr:cNvPr id="44" name="Рисунок 16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3011150"/>
          <a:ext cx="8286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133350</xdr:colOff>
      <xdr:row>61</xdr:row>
      <xdr:rowOff>114300</xdr:rowOff>
    </xdr:from>
    <xdr:to>
      <xdr:col>5</xdr:col>
      <xdr:colOff>933450</xdr:colOff>
      <xdr:row>64</xdr:row>
      <xdr:rowOff>161925</xdr:rowOff>
    </xdr:to>
    <xdr:pic>
      <xdr:nvPicPr>
        <xdr:cNvPr id="45" name="Рисунок 1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5001875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123825</xdr:colOff>
      <xdr:row>73</xdr:row>
      <xdr:rowOff>76200</xdr:rowOff>
    </xdr:from>
    <xdr:to>
      <xdr:col>5</xdr:col>
      <xdr:colOff>971550</xdr:colOff>
      <xdr:row>76</xdr:row>
      <xdr:rowOff>180975</xdr:rowOff>
    </xdr:to>
    <xdr:pic>
      <xdr:nvPicPr>
        <xdr:cNvPr id="46" name="Рисунок 21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7935575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171450</xdr:colOff>
      <xdr:row>69</xdr:row>
      <xdr:rowOff>114300</xdr:rowOff>
    </xdr:from>
    <xdr:to>
      <xdr:col>5</xdr:col>
      <xdr:colOff>971550</xdr:colOff>
      <xdr:row>72</xdr:row>
      <xdr:rowOff>190500</xdr:rowOff>
    </xdr:to>
    <xdr:pic>
      <xdr:nvPicPr>
        <xdr:cNvPr id="47" name="Рисунок 22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16983075"/>
          <a:ext cx="800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161925</xdr:colOff>
      <xdr:row>65</xdr:row>
      <xdr:rowOff>123825</xdr:rowOff>
    </xdr:from>
    <xdr:to>
      <xdr:col>5</xdr:col>
      <xdr:colOff>990600</xdr:colOff>
      <xdr:row>68</xdr:row>
      <xdr:rowOff>190500</xdr:rowOff>
    </xdr:to>
    <xdr:pic>
      <xdr:nvPicPr>
        <xdr:cNvPr id="48" name="Рисунок 23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160020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123825</xdr:colOff>
      <xdr:row>5</xdr:row>
      <xdr:rowOff>161925</xdr:rowOff>
    </xdr:from>
    <xdr:to>
      <xdr:col>7</xdr:col>
      <xdr:colOff>952500</xdr:colOff>
      <xdr:row>8</xdr:row>
      <xdr:rowOff>95250</xdr:rowOff>
    </xdr:to>
    <xdr:pic>
      <xdr:nvPicPr>
        <xdr:cNvPr id="49" name="Рисунок 20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219200"/>
          <a:ext cx="828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13</xdr:row>
      <xdr:rowOff>180975</xdr:rowOff>
    </xdr:from>
    <xdr:to>
      <xdr:col>7</xdr:col>
      <xdr:colOff>962025</xdr:colOff>
      <xdr:row>16</xdr:row>
      <xdr:rowOff>180975</xdr:rowOff>
    </xdr:to>
    <xdr:pic>
      <xdr:nvPicPr>
        <xdr:cNvPr id="50" name="Рисунок 8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3181350"/>
          <a:ext cx="885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114300</xdr:colOff>
      <xdr:row>17</xdr:row>
      <xdr:rowOff>180975</xdr:rowOff>
    </xdr:from>
    <xdr:to>
      <xdr:col>7</xdr:col>
      <xdr:colOff>952500</xdr:colOff>
      <xdr:row>20</xdr:row>
      <xdr:rowOff>142875</xdr:rowOff>
    </xdr:to>
    <xdr:pic>
      <xdr:nvPicPr>
        <xdr:cNvPr id="51" name="Рисунок 11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4171950"/>
          <a:ext cx="838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104775</xdr:colOff>
      <xdr:row>21</xdr:row>
      <xdr:rowOff>123825</xdr:rowOff>
    </xdr:from>
    <xdr:to>
      <xdr:col>7</xdr:col>
      <xdr:colOff>942975</xdr:colOff>
      <xdr:row>24</xdr:row>
      <xdr:rowOff>152400</xdr:rowOff>
    </xdr:to>
    <xdr:pic>
      <xdr:nvPicPr>
        <xdr:cNvPr id="52" name="Рисунок 9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105400"/>
          <a:ext cx="838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142875</xdr:colOff>
      <xdr:row>25</xdr:row>
      <xdr:rowOff>152400</xdr:rowOff>
    </xdr:from>
    <xdr:to>
      <xdr:col>7</xdr:col>
      <xdr:colOff>952500</xdr:colOff>
      <xdr:row>28</xdr:row>
      <xdr:rowOff>133350</xdr:rowOff>
    </xdr:to>
    <xdr:pic>
      <xdr:nvPicPr>
        <xdr:cNvPr id="53" name="Рисунок 10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6124575"/>
          <a:ext cx="8096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114300</xdr:colOff>
      <xdr:row>9</xdr:row>
      <xdr:rowOff>123825</xdr:rowOff>
    </xdr:from>
    <xdr:to>
      <xdr:col>7</xdr:col>
      <xdr:colOff>914400</xdr:colOff>
      <xdr:row>12</xdr:row>
      <xdr:rowOff>123825</xdr:rowOff>
    </xdr:to>
    <xdr:pic>
      <xdr:nvPicPr>
        <xdr:cNvPr id="54" name="Рисунок 224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133600"/>
          <a:ext cx="8001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95250</xdr:colOff>
      <xdr:row>29</xdr:row>
      <xdr:rowOff>57150</xdr:rowOff>
    </xdr:from>
    <xdr:to>
      <xdr:col>7</xdr:col>
      <xdr:colOff>990600</xdr:colOff>
      <xdr:row>32</xdr:row>
      <xdr:rowOff>200025</xdr:rowOff>
    </xdr:to>
    <xdr:pic>
      <xdr:nvPicPr>
        <xdr:cNvPr id="55" name="Рисунок 229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7019925"/>
          <a:ext cx="8953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114300</xdr:colOff>
      <xdr:row>33</xdr:row>
      <xdr:rowOff>85725</xdr:rowOff>
    </xdr:from>
    <xdr:to>
      <xdr:col>7</xdr:col>
      <xdr:colOff>952500</xdr:colOff>
      <xdr:row>36</xdr:row>
      <xdr:rowOff>180975</xdr:rowOff>
    </xdr:to>
    <xdr:pic>
      <xdr:nvPicPr>
        <xdr:cNvPr id="56" name="Рисунок 230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8039100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123825</xdr:colOff>
      <xdr:row>37</xdr:row>
      <xdr:rowOff>85725</xdr:rowOff>
    </xdr:from>
    <xdr:to>
      <xdr:col>7</xdr:col>
      <xdr:colOff>952500</xdr:colOff>
      <xdr:row>40</xdr:row>
      <xdr:rowOff>161925</xdr:rowOff>
    </xdr:to>
    <xdr:pic>
      <xdr:nvPicPr>
        <xdr:cNvPr id="57" name="Рисунок 231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9029700"/>
          <a:ext cx="8286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142875</xdr:colOff>
      <xdr:row>41</xdr:row>
      <xdr:rowOff>95250</xdr:rowOff>
    </xdr:from>
    <xdr:to>
      <xdr:col>7</xdr:col>
      <xdr:colOff>942975</xdr:colOff>
      <xdr:row>44</xdr:row>
      <xdr:rowOff>152400</xdr:rowOff>
    </xdr:to>
    <xdr:pic>
      <xdr:nvPicPr>
        <xdr:cNvPr id="58" name="Рисунок 232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1002982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114300</xdr:colOff>
      <xdr:row>45</xdr:row>
      <xdr:rowOff>85725</xdr:rowOff>
    </xdr:from>
    <xdr:to>
      <xdr:col>7</xdr:col>
      <xdr:colOff>904875</xdr:colOff>
      <xdr:row>48</xdr:row>
      <xdr:rowOff>133350</xdr:rowOff>
    </xdr:to>
    <xdr:pic>
      <xdr:nvPicPr>
        <xdr:cNvPr id="59" name="Рисунок 233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101090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49</xdr:row>
      <xdr:rowOff>114300</xdr:rowOff>
    </xdr:from>
    <xdr:to>
      <xdr:col>7</xdr:col>
      <xdr:colOff>904875</xdr:colOff>
      <xdr:row>52</xdr:row>
      <xdr:rowOff>171450</xdr:rowOff>
    </xdr:to>
    <xdr:pic>
      <xdr:nvPicPr>
        <xdr:cNvPr id="60" name="Рисунок 23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2030075"/>
          <a:ext cx="771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114300</xdr:colOff>
      <xdr:row>53</xdr:row>
      <xdr:rowOff>114300</xdr:rowOff>
    </xdr:from>
    <xdr:to>
      <xdr:col>7</xdr:col>
      <xdr:colOff>933450</xdr:colOff>
      <xdr:row>56</xdr:row>
      <xdr:rowOff>190500</xdr:rowOff>
    </xdr:to>
    <xdr:pic>
      <xdr:nvPicPr>
        <xdr:cNvPr id="61" name="Рисунок 235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020675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114300</xdr:colOff>
      <xdr:row>57</xdr:row>
      <xdr:rowOff>85725</xdr:rowOff>
    </xdr:from>
    <xdr:to>
      <xdr:col>7</xdr:col>
      <xdr:colOff>942975</xdr:colOff>
      <xdr:row>60</xdr:row>
      <xdr:rowOff>161925</xdr:rowOff>
    </xdr:to>
    <xdr:pic>
      <xdr:nvPicPr>
        <xdr:cNvPr id="62" name="Рисунок 236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982700"/>
          <a:ext cx="8286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95250</xdr:colOff>
      <xdr:row>61</xdr:row>
      <xdr:rowOff>66675</xdr:rowOff>
    </xdr:from>
    <xdr:to>
      <xdr:col>7</xdr:col>
      <xdr:colOff>952500</xdr:colOff>
      <xdr:row>64</xdr:row>
      <xdr:rowOff>171450</xdr:rowOff>
    </xdr:to>
    <xdr:pic>
      <xdr:nvPicPr>
        <xdr:cNvPr id="63" name="Рисунок 237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954250"/>
          <a:ext cx="8572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65</xdr:row>
      <xdr:rowOff>66675</xdr:rowOff>
    </xdr:from>
    <xdr:to>
      <xdr:col>7</xdr:col>
      <xdr:colOff>962025</xdr:colOff>
      <xdr:row>68</xdr:row>
      <xdr:rowOff>161925</xdr:rowOff>
    </xdr:to>
    <xdr:pic>
      <xdr:nvPicPr>
        <xdr:cNvPr id="64" name="Рисунок 238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5944850"/>
          <a:ext cx="8286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85725</xdr:colOff>
      <xdr:row>69</xdr:row>
      <xdr:rowOff>85725</xdr:rowOff>
    </xdr:from>
    <xdr:to>
      <xdr:col>7</xdr:col>
      <xdr:colOff>962025</xdr:colOff>
      <xdr:row>72</xdr:row>
      <xdr:rowOff>180975</xdr:rowOff>
    </xdr:to>
    <xdr:pic>
      <xdr:nvPicPr>
        <xdr:cNvPr id="65" name="Рисунок 239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6954500"/>
          <a:ext cx="876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73</xdr:row>
      <xdr:rowOff>114300</xdr:rowOff>
    </xdr:from>
    <xdr:to>
      <xdr:col>7</xdr:col>
      <xdr:colOff>923925</xdr:colOff>
      <xdr:row>76</xdr:row>
      <xdr:rowOff>171450</xdr:rowOff>
    </xdr:to>
    <xdr:pic>
      <xdr:nvPicPr>
        <xdr:cNvPr id="66" name="Рисунок 240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7973675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77</xdr:row>
      <xdr:rowOff>104775</xdr:rowOff>
    </xdr:from>
    <xdr:to>
      <xdr:col>7</xdr:col>
      <xdr:colOff>914400</xdr:colOff>
      <xdr:row>80</xdr:row>
      <xdr:rowOff>171450</xdr:rowOff>
    </xdr:to>
    <xdr:pic>
      <xdr:nvPicPr>
        <xdr:cNvPr id="67" name="Рисунок 241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8954750"/>
          <a:ext cx="781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104775</xdr:colOff>
      <xdr:row>81</xdr:row>
      <xdr:rowOff>95250</xdr:rowOff>
    </xdr:from>
    <xdr:to>
      <xdr:col>7</xdr:col>
      <xdr:colOff>904875</xdr:colOff>
      <xdr:row>84</xdr:row>
      <xdr:rowOff>161925</xdr:rowOff>
    </xdr:to>
    <xdr:pic>
      <xdr:nvPicPr>
        <xdr:cNvPr id="68" name="Рисунок 242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993582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1.21\share\Users\&#1041;&#1080;&#1090;&#1077;&#1082;&#1089;\Downloads\priceMS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"/>
      <sheetName val="Бонусная программа"/>
      <sheetName val="Скидки"/>
    </sheetNames>
    <sheetDataSet>
      <sheetData sheetId="0" refreshError="1"/>
      <sheetData sheetId="1" refreshError="1"/>
      <sheetData sheetId="2">
        <row r="1">
          <cell r="A1">
            <v>0</v>
          </cell>
        </row>
        <row r="2">
          <cell r="A2">
            <v>0.02</v>
          </cell>
        </row>
        <row r="3">
          <cell r="A3">
            <v>0.03</v>
          </cell>
        </row>
        <row r="4">
          <cell r="A4">
            <v>0.05</v>
          </cell>
        </row>
        <row r="5">
          <cell r="A5">
            <v>0.06</v>
          </cell>
        </row>
        <row r="6">
          <cell r="A6">
            <v>0.1</v>
          </cell>
        </row>
        <row r="7">
          <cell r="A7">
            <v>0.14000000000000001</v>
          </cell>
        </row>
        <row r="8">
          <cell r="A8">
            <v>0.15</v>
          </cell>
        </row>
        <row r="9">
          <cell r="A9">
            <v>0.2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textiletrans.com/info/varianty-nabivnykh-risunkov/" TargetMode="External"/><Relationship Id="rId1" Type="http://schemas.openxmlformats.org/officeDocument/2006/relationships/hyperlink" Target="https://www.textiletrans.com/info/tsvetovaya-karta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O738"/>
  <sheetViews>
    <sheetView tabSelected="1" zoomScaleNormal="100" zoomScaleSheetLayoutView="70" workbookViewId="0">
      <pane ySplit="3" topLeftCell="A4" activePane="bottomLeft" state="frozen"/>
      <selection pane="bottomLeft" activeCell="M735" sqref="M735:P735"/>
    </sheetView>
  </sheetViews>
  <sheetFormatPr defaultRowHeight="15" x14ac:dyDescent="0.25"/>
  <cols>
    <col min="1" max="1" width="1.5703125" customWidth="1"/>
    <col min="2" max="2" width="12.140625" style="236" customWidth="1"/>
    <col min="3" max="3" width="21.28515625" customWidth="1"/>
    <col min="4" max="4" width="32.5703125" customWidth="1"/>
    <col min="5" max="5" width="8.28515625" customWidth="1"/>
    <col min="6" max="6" width="10.85546875" customWidth="1"/>
    <col min="7" max="7" width="12.85546875" customWidth="1"/>
    <col min="8" max="8" width="12.28515625" customWidth="1"/>
    <col min="9" max="9" width="12.140625" customWidth="1"/>
    <col min="10" max="10" width="16" customWidth="1"/>
    <col min="11" max="11" width="16.28515625" customWidth="1"/>
    <col min="12" max="12" width="11.85546875" customWidth="1"/>
    <col min="13" max="13" width="11.7109375" customWidth="1"/>
    <col min="14" max="14" width="12.7109375" customWidth="1"/>
    <col min="15" max="15" width="8.42578125" customWidth="1"/>
    <col min="16" max="16" width="10" customWidth="1"/>
    <col min="17" max="17" width="8.5703125" style="237" customWidth="1"/>
    <col min="18" max="18" width="11.7109375" customWidth="1"/>
    <col min="19" max="19" width="9.140625" customWidth="1"/>
    <col min="20" max="20" width="0.28515625" customWidth="1"/>
    <col min="21" max="21" width="25.140625" style="238" customWidth="1"/>
  </cols>
  <sheetData>
    <row r="1" spans="1:23" ht="15" customHeight="1" thickTop="1" x14ac:dyDescent="0.25">
      <c r="A1" s="393" t="s">
        <v>0</v>
      </c>
      <c r="B1" s="394"/>
      <c r="C1" s="395"/>
      <c r="D1" s="395"/>
      <c r="E1" s="395"/>
      <c r="F1" s="399" t="s">
        <v>1</v>
      </c>
      <c r="G1" s="399"/>
      <c r="H1" s="401" t="s">
        <v>2</v>
      </c>
      <c r="I1" s="402"/>
      <c r="J1" s="405"/>
      <c r="K1" s="406"/>
      <c r="L1" s="407"/>
      <c r="M1" s="407"/>
      <c r="N1" s="407"/>
      <c r="O1" s="411"/>
      <c r="P1" s="412"/>
      <c r="Q1" s="387">
        <f>SUM(R4:R737)</f>
        <v>0</v>
      </c>
      <c r="R1" s="388"/>
      <c r="S1" s="1" t="s">
        <v>3</v>
      </c>
      <c r="T1" s="2">
        <v>0</v>
      </c>
      <c r="U1" s="1"/>
    </row>
    <row r="2" spans="1:23" ht="15.75" thickBot="1" x14ac:dyDescent="0.3">
      <c r="A2" s="396"/>
      <c r="B2" s="397"/>
      <c r="C2" s="398"/>
      <c r="D2" s="398"/>
      <c r="E2" s="398"/>
      <c r="F2" s="400"/>
      <c r="G2" s="400"/>
      <c r="H2" s="403"/>
      <c r="I2" s="404"/>
      <c r="J2" s="408"/>
      <c r="K2" s="409"/>
      <c r="L2" s="410"/>
      <c r="M2" s="410"/>
      <c r="N2" s="410"/>
      <c r="O2" s="413"/>
      <c r="P2" s="414"/>
      <c r="Q2" s="389"/>
      <c r="R2" s="390"/>
      <c r="S2" s="1" t="s">
        <v>4</v>
      </c>
      <c r="T2" s="2">
        <v>0.05</v>
      </c>
      <c r="U2" s="1"/>
    </row>
    <row r="3" spans="1:23" ht="27" thickTop="1" thickBot="1" x14ac:dyDescent="0.3">
      <c r="A3" s="3"/>
      <c r="B3" s="4" t="s">
        <v>5</v>
      </c>
      <c r="C3" s="5" t="s">
        <v>6</v>
      </c>
      <c r="D3" s="6" t="s">
        <v>7</v>
      </c>
      <c r="E3" s="7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10" t="s">
        <v>13</v>
      </c>
      <c r="K3" s="8" t="s">
        <v>14</v>
      </c>
      <c r="L3" s="8" t="s">
        <v>15</v>
      </c>
      <c r="M3" s="11" t="s">
        <v>554</v>
      </c>
      <c r="N3" s="247" t="s">
        <v>555</v>
      </c>
      <c r="O3" s="12" t="s">
        <v>556</v>
      </c>
      <c r="P3" s="12" t="s">
        <v>557</v>
      </c>
      <c r="Q3" s="13" t="s">
        <v>16</v>
      </c>
      <c r="R3" s="14" t="s">
        <v>17</v>
      </c>
      <c r="S3" t="s">
        <v>2</v>
      </c>
      <c r="T3" s="15">
        <v>0.1</v>
      </c>
      <c r="U3" s="16" t="s">
        <v>18</v>
      </c>
    </row>
    <row r="4" spans="1:23" s="24" customFormat="1" ht="18" customHeight="1" thickTop="1" thickBot="1" x14ac:dyDescent="0.3">
      <c r="A4" s="391" t="s">
        <v>19</v>
      </c>
      <c r="B4" s="392"/>
      <c r="C4" s="392"/>
      <c r="D4" s="392"/>
      <c r="E4" s="17"/>
      <c r="F4" s="17"/>
      <c r="G4" s="17"/>
      <c r="H4" s="17"/>
      <c r="I4" s="18"/>
      <c r="J4" s="18"/>
      <c r="K4" s="18"/>
      <c r="L4" s="19"/>
      <c r="M4" s="19"/>
      <c r="N4" s="18"/>
      <c r="O4" s="18"/>
      <c r="P4" s="20"/>
      <c r="Q4" s="21"/>
      <c r="R4" s="22"/>
      <c r="S4"/>
      <c r="T4" s="15">
        <v>0.15</v>
      </c>
      <c r="U4" s="23"/>
      <c r="V4"/>
      <c r="W4"/>
    </row>
    <row r="5" spans="1:23" ht="28.5" customHeight="1" thickTop="1" thickBot="1" x14ac:dyDescent="0.3">
      <c r="A5" s="25"/>
      <c r="B5" s="301" t="s">
        <v>20</v>
      </c>
      <c r="C5" s="303"/>
      <c r="D5" s="279"/>
      <c r="E5" s="254">
        <v>13001</v>
      </c>
      <c r="F5" s="257" t="s">
        <v>21</v>
      </c>
      <c r="G5" s="257" t="s">
        <v>22</v>
      </c>
      <c r="H5" s="257" t="s">
        <v>23</v>
      </c>
      <c r="I5" s="260" t="s">
        <v>24</v>
      </c>
      <c r="J5" s="26" t="s">
        <v>25</v>
      </c>
      <c r="K5" s="27" t="s">
        <v>26</v>
      </c>
      <c r="L5" s="28" t="s">
        <v>27</v>
      </c>
      <c r="M5" s="29">
        <v>0.48719999999999997</v>
      </c>
      <c r="N5" s="29">
        <f>M5+M5*0.2</f>
        <v>0.58463999999999994</v>
      </c>
      <c r="O5" s="30">
        <f>N5*70</f>
        <v>40.924799999999998</v>
      </c>
      <c r="P5" s="31">
        <f>N5*85</f>
        <v>49.694399999999995</v>
      </c>
      <c r="Q5" s="32"/>
      <c r="R5" s="33">
        <f>Q5*P5</f>
        <v>0</v>
      </c>
      <c r="S5" s="34"/>
      <c r="T5" s="35">
        <v>0.2</v>
      </c>
      <c r="U5" s="265" t="s">
        <v>28</v>
      </c>
    </row>
    <row r="6" spans="1:23" ht="28.5" customHeight="1" thickTop="1" thickBot="1" x14ac:dyDescent="0.3">
      <c r="A6" s="36"/>
      <c r="B6" s="276"/>
      <c r="C6" s="304"/>
      <c r="D6" s="339"/>
      <c r="E6" s="255"/>
      <c r="F6" s="258"/>
      <c r="G6" s="258"/>
      <c r="H6" s="258"/>
      <c r="I6" s="261"/>
      <c r="J6" s="37" t="s">
        <v>29</v>
      </c>
      <c r="K6" s="38" t="s">
        <v>30</v>
      </c>
      <c r="L6" s="39" t="s">
        <v>27</v>
      </c>
      <c r="M6" s="29">
        <v>0.48719999999999997</v>
      </c>
      <c r="N6" s="29">
        <f t="shared" ref="N6:N69" si="0">M6+M6*0.2</f>
        <v>0.58463999999999994</v>
      </c>
      <c r="O6" s="30">
        <f t="shared" ref="O6:O69" si="1">N6*70</f>
        <v>40.924799999999998</v>
      </c>
      <c r="P6" s="31">
        <f t="shared" ref="P6:P69" si="2">N6*85</f>
        <v>49.694399999999995</v>
      </c>
      <c r="Q6" s="40"/>
      <c r="R6" s="41">
        <f t="shared" ref="R6:R20" si="3">Q6*P6</f>
        <v>0</v>
      </c>
      <c r="S6" s="42"/>
      <c r="T6" s="43"/>
      <c r="U6" s="266"/>
    </row>
    <row r="7" spans="1:23" ht="28.5" customHeight="1" thickTop="1" thickBot="1" x14ac:dyDescent="0.3">
      <c r="A7" s="36"/>
      <c r="B7" s="276"/>
      <c r="C7" s="329"/>
      <c r="D7" s="339"/>
      <c r="E7" s="256"/>
      <c r="F7" s="259"/>
      <c r="G7" s="259"/>
      <c r="H7" s="259"/>
      <c r="I7" s="262"/>
      <c r="J7" s="44" t="s">
        <v>31</v>
      </c>
      <c r="K7" s="45" t="s">
        <v>32</v>
      </c>
      <c r="L7" s="46" t="s">
        <v>27</v>
      </c>
      <c r="M7" s="29">
        <v>0.53795000000000004</v>
      </c>
      <c r="N7" s="29">
        <f t="shared" si="0"/>
        <v>0.64554</v>
      </c>
      <c r="O7" s="30">
        <f t="shared" si="1"/>
        <v>45.187800000000003</v>
      </c>
      <c r="P7" s="31">
        <f t="shared" si="2"/>
        <v>54.870899999999999</v>
      </c>
      <c r="Q7" s="47"/>
      <c r="R7" s="48">
        <f t="shared" si="3"/>
        <v>0</v>
      </c>
      <c r="S7" s="42"/>
      <c r="T7" s="42"/>
      <c r="U7" s="267"/>
    </row>
    <row r="8" spans="1:23" ht="6.75" customHeight="1" thickTop="1" thickBot="1" x14ac:dyDescent="0.3">
      <c r="A8" s="36"/>
      <c r="B8" s="49"/>
      <c r="C8" s="50"/>
      <c r="D8" s="50"/>
      <c r="E8" s="50"/>
      <c r="F8" s="51"/>
      <c r="G8" s="51"/>
      <c r="H8" s="51"/>
      <c r="I8" s="51"/>
      <c r="J8" s="51"/>
      <c r="K8" s="51"/>
      <c r="L8" s="52"/>
      <c r="M8" s="53"/>
      <c r="N8" s="29"/>
      <c r="O8" s="30"/>
      <c r="P8" s="31"/>
      <c r="Q8" s="54"/>
      <c r="R8" s="55"/>
      <c r="S8" s="42"/>
      <c r="T8" s="42"/>
      <c r="U8" s="56"/>
    </row>
    <row r="9" spans="1:23" ht="19.5" customHeight="1" thickTop="1" thickBot="1" x14ac:dyDescent="0.3">
      <c r="A9" s="36"/>
      <c r="B9" s="276" t="s">
        <v>20</v>
      </c>
      <c r="C9" s="359"/>
      <c r="D9" s="360"/>
      <c r="E9" s="361">
        <v>13003</v>
      </c>
      <c r="F9" s="362" t="s">
        <v>21</v>
      </c>
      <c r="G9" s="362" t="s">
        <v>33</v>
      </c>
      <c r="H9" s="362" t="s">
        <v>23</v>
      </c>
      <c r="I9" s="358" t="s">
        <v>24</v>
      </c>
      <c r="J9" s="269" t="s">
        <v>25</v>
      </c>
      <c r="K9" s="57" t="s">
        <v>34</v>
      </c>
      <c r="L9" s="58" t="s">
        <v>35</v>
      </c>
      <c r="M9" s="59">
        <v>0.76</v>
      </c>
      <c r="N9" s="29">
        <f t="shared" si="0"/>
        <v>0.91200000000000003</v>
      </c>
      <c r="O9" s="30">
        <f t="shared" si="1"/>
        <v>63.84</v>
      </c>
      <c r="P9" s="31">
        <f t="shared" si="2"/>
        <v>77.52</v>
      </c>
      <c r="Q9" s="60"/>
      <c r="R9" s="61">
        <f t="shared" si="3"/>
        <v>0</v>
      </c>
      <c r="S9" s="42"/>
      <c r="T9" s="42"/>
      <c r="U9" s="265" t="s">
        <v>36</v>
      </c>
    </row>
    <row r="10" spans="1:23" ht="19.5" customHeight="1" thickTop="1" thickBot="1" x14ac:dyDescent="0.3">
      <c r="A10" s="36"/>
      <c r="B10" s="276"/>
      <c r="C10" s="304"/>
      <c r="D10" s="323"/>
      <c r="E10" s="255"/>
      <c r="F10" s="258"/>
      <c r="G10" s="258"/>
      <c r="H10" s="258"/>
      <c r="I10" s="261"/>
      <c r="J10" s="264"/>
      <c r="K10" s="62" t="s">
        <v>34</v>
      </c>
      <c r="L10" s="63" t="s">
        <v>37</v>
      </c>
      <c r="M10" s="76">
        <v>1</v>
      </c>
      <c r="N10" s="29">
        <f t="shared" si="0"/>
        <v>1.2</v>
      </c>
      <c r="O10" s="30">
        <f t="shared" si="1"/>
        <v>84</v>
      </c>
      <c r="P10" s="31">
        <f t="shared" si="2"/>
        <v>102</v>
      </c>
      <c r="Q10" s="65"/>
      <c r="R10" s="66">
        <f t="shared" si="3"/>
        <v>0</v>
      </c>
      <c r="S10" s="42"/>
      <c r="T10" s="42"/>
      <c r="U10" s="266"/>
    </row>
    <row r="11" spans="1:23" ht="19.5" customHeight="1" thickTop="1" thickBot="1" x14ac:dyDescent="0.3">
      <c r="A11" s="36"/>
      <c r="B11" s="276"/>
      <c r="C11" s="304"/>
      <c r="D11" s="323"/>
      <c r="E11" s="255"/>
      <c r="F11" s="258"/>
      <c r="G11" s="258"/>
      <c r="H11" s="258"/>
      <c r="I11" s="261"/>
      <c r="J11" s="263" t="s">
        <v>29</v>
      </c>
      <c r="K11" s="67" t="s">
        <v>38</v>
      </c>
      <c r="L11" s="68" t="s">
        <v>35</v>
      </c>
      <c r="M11" s="59">
        <v>0.76</v>
      </c>
      <c r="N11" s="29">
        <f t="shared" si="0"/>
        <v>0.91200000000000003</v>
      </c>
      <c r="O11" s="30">
        <f t="shared" si="1"/>
        <v>63.84</v>
      </c>
      <c r="P11" s="31">
        <f t="shared" si="2"/>
        <v>77.52</v>
      </c>
      <c r="Q11" s="70"/>
      <c r="R11" s="71">
        <f t="shared" si="3"/>
        <v>0</v>
      </c>
      <c r="S11" s="42"/>
      <c r="T11" s="42"/>
      <c r="U11" s="266"/>
    </row>
    <row r="12" spans="1:23" ht="19.5" customHeight="1" thickTop="1" thickBot="1" x14ac:dyDescent="0.3">
      <c r="A12" s="36"/>
      <c r="B12" s="276"/>
      <c r="C12" s="304"/>
      <c r="D12" s="323"/>
      <c r="E12" s="255"/>
      <c r="F12" s="258"/>
      <c r="G12" s="258"/>
      <c r="H12" s="258"/>
      <c r="I12" s="261"/>
      <c r="J12" s="268"/>
      <c r="K12" s="62" t="s">
        <v>38</v>
      </c>
      <c r="L12" s="72" t="s">
        <v>37</v>
      </c>
      <c r="M12" s="64">
        <v>1</v>
      </c>
      <c r="N12" s="29">
        <f t="shared" si="0"/>
        <v>1.2</v>
      </c>
      <c r="O12" s="30">
        <f t="shared" si="1"/>
        <v>84</v>
      </c>
      <c r="P12" s="31">
        <f t="shared" si="2"/>
        <v>102</v>
      </c>
      <c r="Q12" s="73"/>
      <c r="R12" s="74">
        <f t="shared" si="3"/>
        <v>0</v>
      </c>
      <c r="S12" s="42"/>
      <c r="T12" s="42"/>
      <c r="U12" s="266"/>
    </row>
    <row r="13" spans="1:23" ht="19.5" customHeight="1" thickTop="1" thickBot="1" x14ac:dyDescent="0.3">
      <c r="A13" s="36"/>
      <c r="B13" s="276"/>
      <c r="C13" s="304"/>
      <c r="D13" s="323"/>
      <c r="E13" s="255"/>
      <c r="F13" s="258"/>
      <c r="G13" s="258"/>
      <c r="H13" s="258"/>
      <c r="I13" s="261"/>
      <c r="J13" s="269" t="s">
        <v>31</v>
      </c>
      <c r="K13" s="67" t="s">
        <v>39</v>
      </c>
      <c r="L13" s="58" t="s">
        <v>35</v>
      </c>
      <c r="M13" s="69">
        <v>0.8</v>
      </c>
      <c r="N13" s="29">
        <f t="shared" si="0"/>
        <v>0.96000000000000008</v>
      </c>
      <c r="O13" s="30">
        <f t="shared" si="1"/>
        <v>67.2</v>
      </c>
      <c r="P13" s="31">
        <f t="shared" si="2"/>
        <v>81.600000000000009</v>
      </c>
      <c r="Q13" s="60"/>
      <c r="R13" s="61">
        <f t="shared" si="3"/>
        <v>0</v>
      </c>
      <c r="S13" s="42"/>
      <c r="T13" s="42"/>
      <c r="U13" s="266"/>
    </row>
    <row r="14" spans="1:23" ht="19.5" customHeight="1" thickTop="1" thickBot="1" x14ac:dyDescent="0.3">
      <c r="A14" s="36"/>
      <c r="B14" s="276"/>
      <c r="C14" s="304"/>
      <c r="D14" s="323"/>
      <c r="E14" s="328"/>
      <c r="F14" s="270"/>
      <c r="G14" s="270"/>
      <c r="H14" s="270"/>
      <c r="I14" s="271"/>
      <c r="J14" s="268"/>
      <c r="K14" s="62" t="s">
        <v>39</v>
      </c>
      <c r="L14" s="72" t="s">
        <v>37</v>
      </c>
      <c r="M14" s="64">
        <v>1.04</v>
      </c>
      <c r="N14" s="29">
        <f t="shared" si="0"/>
        <v>1.248</v>
      </c>
      <c r="O14" s="30">
        <f t="shared" si="1"/>
        <v>87.36</v>
      </c>
      <c r="P14" s="31">
        <f t="shared" si="2"/>
        <v>106.08</v>
      </c>
      <c r="Q14" s="73"/>
      <c r="R14" s="74">
        <f t="shared" si="3"/>
        <v>0</v>
      </c>
      <c r="S14" s="42"/>
      <c r="T14" s="42"/>
      <c r="U14" s="266"/>
    </row>
    <row r="15" spans="1:23" ht="19.5" customHeight="1" thickTop="1" thickBot="1" x14ac:dyDescent="0.3">
      <c r="A15" s="36"/>
      <c r="B15" s="276"/>
      <c r="C15" s="304"/>
      <c r="D15" s="323"/>
      <c r="E15" s="254">
        <v>13503</v>
      </c>
      <c r="F15" s="257" t="s">
        <v>40</v>
      </c>
      <c r="G15" s="257" t="s">
        <v>41</v>
      </c>
      <c r="H15" s="257" t="s">
        <v>42</v>
      </c>
      <c r="I15" s="260" t="s">
        <v>43</v>
      </c>
      <c r="J15" s="263" t="s">
        <v>25</v>
      </c>
      <c r="K15" s="67" t="s">
        <v>44</v>
      </c>
      <c r="L15" s="68" t="s">
        <v>35</v>
      </c>
      <c r="M15" s="69">
        <v>1.01</v>
      </c>
      <c r="N15" s="29">
        <f t="shared" si="0"/>
        <v>1.212</v>
      </c>
      <c r="O15" s="30">
        <f t="shared" si="1"/>
        <v>84.84</v>
      </c>
      <c r="P15" s="31">
        <f t="shared" si="2"/>
        <v>103.02</v>
      </c>
      <c r="Q15" s="70"/>
      <c r="R15" s="71">
        <f t="shared" si="3"/>
        <v>0</v>
      </c>
      <c r="S15" s="42"/>
      <c r="T15" s="42"/>
      <c r="U15" s="266"/>
    </row>
    <row r="16" spans="1:23" ht="19.5" customHeight="1" thickTop="1" thickBot="1" x14ac:dyDescent="0.3">
      <c r="A16" s="36"/>
      <c r="B16" s="276"/>
      <c r="C16" s="304"/>
      <c r="D16" s="323"/>
      <c r="E16" s="255"/>
      <c r="F16" s="258"/>
      <c r="G16" s="258"/>
      <c r="H16" s="258"/>
      <c r="I16" s="261"/>
      <c r="J16" s="264"/>
      <c r="K16" s="62" t="s">
        <v>44</v>
      </c>
      <c r="L16" s="63" t="s">
        <v>37</v>
      </c>
      <c r="M16" s="64">
        <v>1.34</v>
      </c>
      <c r="N16" s="29">
        <f t="shared" si="0"/>
        <v>1.6080000000000001</v>
      </c>
      <c r="O16" s="30">
        <f t="shared" si="1"/>
        <v>112.56</v>
      </c>
      <c r="P16" s="31">
        <f t="shared" si="2"/>
        <v>136.68</v>
      </c>
      <c r="Q16" s="65"/>
      <c r="R16" s="66">
        <f t="shared" si="3"/>
        <v>0</v>
      </c>
      <c r="S16" s="42"/>
      <c r="T16" s="42"/>
      <c r="U16" s="266"/>
    </row>
    <row r="17" spans="1:21" ht="19.5" customHeight="1" thickTop="1" thickBot="1" x14ac:dyDescent="0.3">
      <c r="A17" s="36"/>
      <c r="B17" s="276"/>
      <c r="C17" s="304"/>
      <c r="D17" s="323"/>
      <c r="E17" s="255"/>
      <c r="F17" s="258"/>
      <c r="G17" s="258"/>
      <c r="H17" s="258"/>
      <c r="I17" s="261"/>
      <c r="J17" s="263" t="s">
        <v>29</v>
      </c>
      <c r="K17" s="67" t="s">
        <v>45</v>
      </c>
      <c r="L17" s="68" t="s">
        <v>35</v>
      </c>
      <c r="M17" s="69">
        <v>1.01</v>
      </c>
      <c r="N17" s="29">
        <f t="shared" si="0"/>
        <v>1.212</v>
      </c>
      <c r="O17" s="30">
        <f t="shared" si="1"/>
        <v>84.84</v>
      </c>
      <c r="P17" s="31">
        <f t="shared" si="2"/>
        <v>103.02</v>
      </c>
      <c r="Q17" s="70"/>
      <c r="R17" s="71">
        <f t="shared" si="3"/>
        <v>0</v>
      </c>
      <c r="S17" s="42"/>
      <c r="T17" s="42"/>
      <c r="U17" s="266"/>
    </row>
    <row r="18" spans="1:21" ht="19.5" customHeight="1" thickTop="1" thickBot="1" x14ac:dyDescent="0.3">
      <c r="A18" s="36"/>
      <c r="B18" s="276"/>
      <c r="C18" s="304"/>
      <c r="D18" s="323"/>
      <c r="E18" s="255"/>
      <c r="F18" s="258"/>
      <c r="G18" s="258"/>
      <c r="H18" s="258"/>
      <c r="I18" s="261"/>
      <c r="J18" s="268"/>
      <c r="K18" s="62" t="s">
        <v>45</v>
      </c>
      <c r="L18" s="72" t="s">
        <v>37</v>
      </c>
      <c r="M18" s="64">
        <v>1.34</v>
      </c>
      <c r="N18" s="29">
        <f t="shared" si="0"/>
        <v>1.6080000000000001</v>
      </c>
      <c r="O18" s="30">
        <f t="shared" si="1"/>
        <v>112.56</v>
      </c>
      <c r="P18" s="31">
        <f t="shared" si="2"/>
        <v>136.68</v>
      </c>
      <c r="Q18" s="73"/>
      <c r="R18" s="74">
        <f t="shared" si="3"/>
        <v>0</v>
      </c>
      <c r="S18" s="42"/>
      <c r="T18" s="42"/>
      <c r="U18" s="266"/>
    </row>
    <row r="19" spans="1:21" ht="19.5" customHeight="1" thickTop="1" thickBot="1" x14ac:dyDescent="0.3">
      <c r="A19" s="36"/>
      <c r="B19" s="276"/>
      <c r="C19" s="304"/>
      <c r="D19" s="323"/>
      <c r="E19" s="255"/>
      <c r="F19" s="258"/>
      <c r="G19" s="258"/>
      <c r="H19" s="258"/>
      <c r="I19" s="261"/>
      <c r="J19" s="263" t="s">
        <v>31</v>
      </c>
      <c r="K19" s="67" t="s">
        <v>46</v>
      </c>
      <c r="L19" s="68" t="s">
        <v>35</v>
      </c>
      <c r="M19" s="69">
        <v>1.06</v>
      </c>
      <c r="N19" s="29">
        <f t="shared" si="0"/>
        <v>1.272</v>
      </c>
      <c r="O19" s="30">
        <f t="shared" si="1"/>
        <v>89.04</v>
      </c>
      <c r="P19" s="31">
        <f t="shared" si="2"/>
        <v>108.12</v>
      </c>
      <c r="Q19" s="70"/>
      <c r="R19" s="71">
        <f t="shared" si="3"/>
        <v>0</v>
      </c>
      <c r="S19" s="42"/>
      <c r="T19" s="42"/>
      <c r="U19" s="266"/>
    </row>
    <row r="20" spans="1:21" ht="19.5" customHeight="1" thickTop="1" thickBot="1" x14ac:dyDescent="0.3">
      <c r="A20" s="36"/>
      <c r="B20" s="276"/>
      <c r="C20" s="305"/>
      <c r="D20" s="324"/>
      <c r="E20" s="328"/>
      <c r="F20" s="270"/>
      <c r="G20" s="270"/>
      <c r="H20" s="270"/>
      <c r="I20" s="271"/>
      <c r="J20" s="268"/>
      <c r="K20" s="75" t="s">
        <v>46</v>
      </c>
      <c r="L20" s="72" t="s">
        <v>37</v>
      </c>
      <c r="M20" s="76">
        <v>1.39</v>
      </c>
      <c r="N20" s="29">
        <f t="shared" si="0"/>
        <v>1.6679999999999999</v>
      </c>
      <c r="O20" s="30">
        <f t="shared" si="1"/>
        <v>116.75999999999999</v>
      </c>
      <c r="P20" s="31">
        <f t="shared" si="2"/>
        <v>141.78</v>
      </c>
      <c r="Q20" s="73"/>
      <c r="R20" s="74">
        <f t="shared" si="3"/>
        <v>0</v>
      </c>
      <c r="S20" s="42"/>
      <c r="T20" s="42"/>
      <c r="U20" s="267"/>
    </row>
    <row r="21" spans="1:21" ht="6.75" customHeight="1" thickTop="1" thickBot="1" x14ac:dyDescent="0.3">
      <c r="A21" s="36"/>
      <c r="B21" s="49"/>
      <c r="C21" s="50"/>
      <c r="D21" s="50"/>
      <c r="E21" s="50"/>
      <c r="F21" s="51"/>
      <c r="G21" s="51"/>
      <c r="H21" s="51"/>
      <c r="I21" s="51"/>
      <c r="J21" s="51"/>
      <c r="K21" s="51"/>
      <c r="L21" s="52"/>
      <c r="M21" s="53"/>
      <c r="N21" s="29"/>
      <c r="O21" s="30"/>
      <c r="P21" s="31"/>
      <c r="Q21" s="54"/>
      <c r="R21" s="55"/>
      <c r="S21" s="42"/>
      <c r="T21" s="42"/>
      <c r="U21" s="56"/>
    </row>
    <row r="22" spans="1:21" ht="19.5" customHeight="1" thickTop="1" thickBot="1" x14ac:dyDescent="0.3">
      <c r="A22" s="36"/>
      <c r="B22" s="276" t="s">
        <v>20</v>
      </c>
      <c r="C22" s="303"/>
      <c r="D22" s="322"/>
      <c r="E22" s="254">
        <v>13004</v>
      </c>
      <c r="F22" s="257" t="s">
        <v>21</v>
      </c>
      <c r="G22" s="257" t="s">
        <v>33</v>
      </c>
      <c r="H22" s="257" t="s">
        <v>23</v>
      </c>
      <c r="I22" s="260" t="s">
        <v>24</v>
      </c>
      <c r="J22" s="263" t="s">
        <v>25</v>
      </c>
      <c r="K22" s="67" t="s">
        <v>47</v>
      </c>
      <c r="L22" s="68" t="s">
        <v>35</v>
      </c>
      <c r="M22" s="69">
        <v>0.47704999999999997</v>
      </c>
      <c r="N22" s="29">
        <f t="shared" si="0"/>
        <v>0.57245999999999997</v>
      </c>
      <c r="O22" s="30">
        <f t="shared" si="1"/>
        <v>40.072199999999995</v>
      </c>
      <c r="P22" s="31">
        <f t="shared" si="2"/>
        <v>48.659099999999995</v>
      </c>
      <c r="Q22" s="70"/>
      <c r="R22" s="71">
        <f t="shared" ref="R22:R33" si="4">Q22*P22</f>
        <v>0</v>
      </c>
      <c r="S22" s="42"/>
      <c r="T22" s="42"/>
      <c r="U22" s="265" t="s">
        <v>48</v>
      </c>
    </row>
    <row r="23" spans="1:21" ht="19.5" customHeight="1" thickTop="1" thickBot="1" x14ac:dyDescent="0.3">
      <c r="A23" s="36"/>
      <c r="B23" s="276"/>
      <c r="C23" s="304"/>
      <c r="D23" s="323"/>
      <c r="E23" s="255"/>
      <c r="F23" s="258"/>
      <c r="G23" s="258"/>
      <c r="H23" s="258"/>
      <c r="I23" s="261"/>
      <c r="J23" s="264"/>
      <c r="K23" s="62" t="s">
        <v>47</v>
      </c>
      <c r="L23" s="63" t="s">
        <v>37</v>
      </c>
      <c r="M23" s="64">
        <v>0.62929999999999997</v>
      </c>
      <c r="N23" s="29">
        <f t="shared" si="0"/>
        <v>0.75515999999999994</v>
      </c>
      <c r="O23" s="30">
        <f t="shared" si="1"/>
        <v>52.861199999999997</v>
      </c>
      <c r="P23" s="31">
        <f t="shared" si="2"/>
        <v>64.188599999999994</v>
      </c>
      <c r="Q23" s="65"/>
      <c r="R23" s="66">
        <f t="shared" si="4"/>
        <v>0</v>
      </c>
      <c r="S23" s="42"/>
      <c r="T23" s="42"/>
      <c r="U23" s="266"/>
    </row>
    <row r="24" spans="1:21" ht="19.5" customHeight="1" thickTop="1" thickBot="1" x14ac:dyDescent="0.3">
      <c r="A24" s="36"/>
      <c r="B24" s="276"/>
      <c r="C24" s="304"/>
      <c r="D24" s="323"/>
      <c r="E24" s="255"/>
      <c r="F24" s="258"/>
      <c r="G24" s="258"/>
      <c r="H24" s="258"/>
      <c r="I24" s="261"/>
      <c r="J24" s="263" t="s">
        <v>29</v>
      </c>
      <c r="K24" s="67" t="s">
        <v>49</v>
      </c>
      <c r="L24" s="68" t="s">
        <v>35</v>
      </c>
      <c r="M24" s="69">
        <v>0.47704999999999997</v>
      </c>
      <c r="N24" s="29">
        <f t="shared" si="0"/>
        <v>0.57245999999999997</v>
      </c>
      <c r="O24" s="30">
        <f t="shared" si="1"/>
        <v>40.072199999999995</v>
      </c>
      <c r="P24" s="31">
        <f t="shared" si="2"/>
        <v>48.659099999999995</v>
      </c>
      <c r="Q24" s="70"/>
      <c r="R24" s="71">
        <f t="shared" si="4"/>
        <v>0</v>
      </c>
      <c r="S24" s="42"/>
      <c r="T24" s="42"/>
      <c r="U24" s="266"/>
    </row>
    <row r="25" spans="1:21" ht="19.5" customHeight="1" thickTop="1" thickBot="1" x14ac:dyDescent="0.3">
      <c r="A25" s="36"/>
      <c r="B25" s="276"/>
      <c r="C25" s="304"/>
      <c r="D25" s="323"/>
      <c r="E25" s="255"/>
      <c r="F25" s="258"/>
      <c r="G25" s="258"/>
      <c r="H25" s="258"/>
      <c r="I25" s="261"/>
      <c r="J25" s="268"/>
      <c r="K25" s="62" t="s">
        <v>49</v>
      </c>
      <c r="L25" s="72" t="s">
        <v>37</v>
      </c>
      <c r="M25" s="64">
        <v>0.62929999999999997</v>
      </c>
      <c r="N25" s="29">
        <f t="shared" si="0"/>
        <v>0.75515999999999994</v>
      </c>
      <c r="O25" s="30">
        <f t="shared" si="1"/>
        <v>52.861199999999997</v>
      </c>
      <c r="P25" s="31">
        <f t="shared" si="2"/>
        <v>64.188599999999994</v>
      </c>
      <c r="Q25" s="73"/>
      <c r="R25" s="74">
        <f t="shared" si="4"/>
        <v>0</v>
      </c>
      <c r="S25" s="42"/>
      <c r="T25" s="42"/>
      <c r="U25" s="266"/>
    </row>
    <row r="26" spans="1:21" ht="19.5" customHeight="1" thickTop="1" thickBot="1" x14ac:dyDescent="0.3">
      <c r="A26" s="36"/>
      <c r="B26" s="276"/>
      <c r="C26" s="304"/>
      <c r="D26" s="323"/>
      <c r="E26" s="255"/>
      <c r="F26" s="258"/>
      <c r="G26" s="258"/>
      <c r="H26" s="258"/>
      <c r="I26" s="261"/>
      <c r="J26" s="269" t="s">
        <v>31</v>
      </c>
      <c r="K26" s="67" t="s">
        <v>50</v>
      </c>
      <c r="L26" s="58" t="s">
        <v>35</v>
      </c>
      <c r="M26" s="69">
        <v>0.52780000000000005</v>
      </c>
      <c r="N26" s="29">
        <f t="shared" si="0"/>
        <v>0.63336000000000003</v>
      </c>
      <c r="O26" s="30">
        <f t="shared" si="1"/>
        <v>44.3352</v>
      </c>
      <c r="P26" s="31">
        <f t="shared" si="2"/>
        <v>53.835599999999999</v>
      </c>
      <c r="Q26" s="60"/>
      <c r="R26" s="61">
        <f t="shared" si="4"/>
        <v>0</v>
      </c>
      <c r="S26" s="42"/>
      <c r="T26" s="42"/>
      <c r="U26" s="266"/>
    </row>
    <row r="27" spans="1:21" ht="19.5" customHeight="1" thickTop="1" thickBot="1" x14ac:dyDescent="0.3">
      <c r="A27" s="36"/>
      <c r="B27" s="276"/>
      <c r="C27" s="304"/>
      <c r="D27" s="323"/>
      <c r="E27" s="328"/>
      <c r="F27" s="270"/>
      <c r="G27" s="270"/>
      <c r="H27" s="270"/>
      <c r="I27" s="271"/>
      <c r="J27" s="268"/>
      <c r="K27" s="62" t="s">
        <v>50</v>
      </c>
      <c r="L27" s="72" t="s">
        <v>37</v>
      </c>
      <c r="M27" s="64">
        <v>0.68005000000000004</v>
      </c>
      <c r="N27" s="29">
        <f t="shared" si="0"/>
        <v>0.81606000000000001</v>
      </c>
      <c r="O27" s="30">
        <f t="shared" si="1"/>
        <v>57.124200000000002</v>
      </c>
      <c r="P27" s="31">
        <f t="shared" si="2"/>
        <v>69.365099999999998</v>
      </c>
      <c r="Q27" s="73"/>
      <c r="R27" s="74">
        <f t="shared" si="4"/>
        <v>0</v>
      </c>
      <c r="S27" s="42"/>
      <c r="T27" s="42"/>
      <c r="U27" s="266"/>
    </row>
    <row r="28" spans="1:21" ht="19.5" customHeight="1" thickTop="1" thickBot="1" x14ac:dyDescent="0.3">
      <c r="A28" s="36"/>
      <c r="B28" s="276"/>
      <c r="C28" s="304"/>
      <c r="D28" s="323"/>
      <c r="E28" s="254">
        <v>13504</v>
      </c>
      <c r="F28" s="257" t="s">
        <v>40</v>
      </c>
      <c r="G28" s="257" t="s">
        <v>41</v>
      </c>
      <c r="H28" s="257" t="s">
        <v>42</v>
      </c>
      <c r="I28" s="260" t="s">
        <v>43</v>
      </c>
      <c r="J28" s="263" t="s">
        <v>25</v>
      </c>
      <c r="K28" s="67" t="s">
        <v>51</v>
      </c>
      <c r="L28" s="68" t="s">
        <v>35</v>
      </c>
      <c r="M28" s="69">
        <v>0.62</v>
      </c>
      <c r="N28" s="29">
        <f t="shared" si="0"/>
        <v>0.74399999999999999</v>
      </c>
      <c r="O28" s="30">
        <f t="shared" si="1"/>
        <v>52.08</v>
      </c>
      <c r="P28" s="31">
        <f t="shared" si="2"/>
        <v>63.24</v>
      </c>
      <c r="Q28" s="70"/>
      <c r="R28" s="71">
        <f t="shared" si="4"/>
        <v>0</v>
      </c>
      <c r="S28" s="42"/>
      <c r="T28" s="42"/>
      <c r="U28" s="266"/>
    </row>
    <row r="29" spans="1:21" ht="19.5" customHeight="1" thickTop="1" thickBot="1" x14ac:dyDescent="0.3">
      <c r="A29" s="36"/>
      <c r="B29" s="276"/>
      <c r="C29" s="304"/>
      <c r="D29" s="323"/>
      <c r="E29" s="255"/>
      <c r="F29" s="258"/>
      <c r="G29" s="258"/>
      <c r="H29" s="258"/>
      <c r="I29" s="261"/>
      <c r="J29" s="264"/>
      <c r="K29" s="62" t="s">
        <v>51</v>
      </c>
      <c r="L29" s="63" t="s">
        <v>37</v>
      </c>
      <c r="M29" s="64">
        <v>0.91</v>
      </c>
      <c r="N29" s="29">
        <f t="shared" si="0"/>
        <v>1.0920000000000001</v>
      </c>
      <c r="O29" s="30">
        <f t="shared" si="1"/>
        <v>76.440000000000012</v>
      </c>
      <c r="P29" s="31">
        <f t="shared" si="2"/>
        <v>92.820000000000007</v>
      </c>
      <c r="Q29" s="65"/>
      <c r="R29" s="66">
        <f t="shared" si="4"/>
        <v>0</v>
      </c>
      <c r="S29" s="42"/>
      <c r="T29" s="42"/>
      <c r="U29" s="266"/>
    </row>
    <row r="30" spans="1:21" ht="19.5" customHeight="1" thickTop="1" thickBot="1" x14ac:dyDescent="0.3">
      <c r="A30" s="36"/>
      <c r="B30" s="276"/>
      <c r="C30" s="304"/>
      <c r="D30" s="323"/>
      <c r="E30" s="255"/>
      <c r="F30" s="258"/>
      <c r="G30" s="258"/>
      <c r="H30" s="258"/>
      <c r="I30" s="261"/>
      <c r="J30" s="263" t="s">
        <v>29</v>
      </c>
      <c r="K30" s="67" t="s">
        <v>52</v>
      </c>
      <c r="L30" s="68" t="s">
        <v>35</v>
      </c>
      <c r="M30" s="69">
        <v>0.62</v>
      </c>
      <c r="N30" s="29">
        <f t="shared" si="0"/>
        <v>0.74399999999999999</v>
      </c>
      <c r="O30" s="30">
        <f t="shared" si="1"/>
        <v>52.08</v>
      </c>
      <c r="P30" s="31">
        <f t="shared" si="2"/>
        <v>63.24</v>
      </c>
      <c r="Q30" s="70"/>
      <c r="R30" s="71">
        <f t="shared" si="4"/>
        <v>0</v>
      </c>
      <c r="S30" s="42"/>
      <c r="T30" s="42"/>
      <c r="U30" s="266"/>
    </row>
    <row r="31" spans="1:21" ht="19.5" customHeight="1" thickTop="1" thickBot="1" x14ac:dyDescent="0.3">
      <c r="A31" s="36"/>
      <c r="B31" s="276"/>
      <c r="C31" s="304"/>
      <c r="D31" s="323"/>
      <c r="E31" s="255"/>
      <c r="F31" s="258"/>
      <c r="G31" s="258"/>
      <c r="H31" s="258"/>
      <c r="I31" s="261"/>
      <c r="J31" s="264"/>
      <c r="K31" s="62" t="s">
        <v>52</v>
      </c>
      <c r="L31" s="63" t="s">
        <v>37</v>
      </c>
      <c r="M31" s="64">
        <v>0.91</v>
      </c>
      <c r="N31" s="29">
        <f t="shared" si="0"/>
        <v>1.0920000000000001</v>
      </c>
      <c r="O31" s="30">
        <f t="shared" si="1"/>
        <v>76.440000000000012</v>
      </c>
      <c r="P31" s="31">
        <f t="shared" si="2"/>
        <v>92.820000000000007</v>
      </c>
      <c r="Q31" s="65"/>
      <c r="R31" s="66">
        <f t="shared" si="4"/>
        <v>0</v>
      </c>
      <c r="S31" s="42"/>
      <c r="T31" s="42"/>
      <c r="U31" s="266"/>
    </row>
    <row r="32" spans="1:21" ht="19.5" customHeight="1" thickTop="1" thickBot="1" x14ac:dyDescent="0.3">
      <c r="A32" s="36"/>
      <c r="B32" s="276"/>
      <c r="C32" s="304"/>
      <c r="D32" s="323"/>
      <c r="E32" s="255"/>
      <c r="F32" s="258"/>
      <c r="G32" s="258"/>
      <c r="H32" s="258"/>
      <c r="I32" s="261"/>
      <c r="J32" s="263" t="s">
        <v>31</v>
      </c>
      <c r="K32" s="67" t="s">
        <v>53</v>
      </c>
      <c r="L32" s="68" t="s">
        <v>35</v>
      </c>
      <c r="M32" s="69">
        <v>0.67</v>
      </c>
      <c r="N32" s="29">
        <f t="shared" si="0"/>
        <v>0.80400000000000005</v>
      </c>
      <c r="O32" s="30">
        <f t="shared" si="1"/>
        <v>56.28</v>
      </c>
      <c r="P32" s="31">
        <f t="shared" si="2"/>
        <v>68.34</v>
      </c>
      <c r="Q32" s="70"/>
      <c r="R32" s="71">
        <f t="shared" si="4"/>
        <v>0</v>
      </c>
      <c r="S32" s="42"/>
      <c r="T32" s="42"/>
      <c r="U32" s="266"/>
    </row>
    <row r="33" spans="1:21" ht="19.5" customHeight="1" thickTop="1" thickBot="1" x14ac:dyDescent="0.3">
      <c r="A33" s="36"/>
      <c r="B33" s="276"/>
      <c r="C33" s="305"/>
      <c r="D33" s="324"/>
      <c r="E33" s="328"/>
      <c r="F33" s="270"/>
      <c r="G33" s="270"/>
      <c r="H33" s="270"/>
      <c r="I33" s="271"/>
      <c r="J33" s="268"/>
      <c r="K33" s="75" t="s">
        <v>53</v>
      </c>
      <c r="L33" s="72" t="s">
        <v>37</v>
      </c>
      <c r="M33" s="76">
        <v>0.96</v>
      </c>
      <c r="N33" s="29">
        <f t="shared" si="0"/>
        <v>1.1519999999999999</v>
      </c>
      <c r="O33" s="30">
        <f t="shared" si="1"/>
        <v>80.64</v>
      </c>
      <c r="P33" s="31">
        <f t="shared" si="2"/>
        <v>97.919999999999987</v>
      </c>
      <c r="Q33" s="73"/>
      <c r="R33" s="74">
        <f t="shared" si="4"/>
        <v>0</v>
      </c>
      <c r="S33" s="42"/>
      <c r="T33" s="42"/>
      <c r="U33" s="267"/>
    </row>
    <row r="34" spans="1:21" ht="6.75" customHeight="1" thickTop="1" thickBot="1" x14ac:dyDescent="0.3">
      <c r="A34" s="36"/>
      <c r="B34" s="49"/>
      <c r="C34" s="50"/>
      <c r="D34" s="50"/>
      <c r="E34" s="50"/>
      <c r="F34" s="51"/>
      <c r="G34" s="51"/>
      <c r="H34" s="51"/>
      <c r="I34" s="51"/>
      <c r="J34" s="51"/>
      <c r="K34" s="51"/>
      <c r="L34" s="52"/>
      <c r="M34" s="53"/>
      <c r="N34" s="29"/>
      <c r="O34" s="30"/>
      <c r="P34" s="31"/>
      <c r="Q34" s="54"/>
      <c r="R34" s="55"/>
      <c r="S34" s="42"/>
      <c r="T34" s="42"/>
      <c r="U34" s="56"/>
    </row>
    <row r="35" spans="1:21" ht="19.5" customHeight="1" thickTop="1" thickBot="1" x14ac:dyDescent="0.3">
      <c r="A35" s="36"/>
      <c r="B35" s="276" t="s">
        <v>20</v>
      </c>
      <c r="C35" s="303"/>
      <c r="D35" s="322"/>
      <c r="E35" s="254">
        <v>13005</v>
      </c>
      <c r="F35" s="257" t="s">
        <v>21</v>
      </c>
      <c r="G35" s="257" t="s">
        <v>33</v>
      </c>
      <c r="H35" s="257" t="s">
        <v>23</v>
      </c>
      <c r="I35" s="260" t="s">
        <v>24</v>
      </c>
      <c r="J35" s="263" t="s">
        <v>25</v>
      </c>
      <c r="K35" s="67" t="s">
        <v>54</v>
      </c>
      <c r="L35" s="68" t="s">
        <v>35</v>
      </c>
      <c r="M35" s="69">
        <v>0.47704999999999997</v>
      </c>
      <c r="N35" s="29">
        <f t="shared" si="0"/>
        <v>0.57245999999999997</v>
      </c>
      <c r="O35" s="30">
        <f t="shared" si="1"/>
        <v>40.072199999999995</v>
      </c>
      <c r="P35" s="31">
        <f t="shared" si="2"/>
        <v>48.659099999999995</v>
      </c>
      <c r="Q35" s="70"/>
      <c r="R35" s="71">
        <f t="shared" ref="R35:R46" si="5">Q35*P35</f>
        <v>0</v>
      </c>
      <c r="S35" s="42"/>
      <c r="T35" s="42"/>
      <c r="U35" s="265" t="s">
        <v>55</v>
      </c>
    </row>
    <row r="36" spans="1:21" ht="19.5" customHeight="1" thickTop="1" thickBot="1" x14ac:dyDescent="0.3">
      <c r="A36" s="36"/>
      <c r="B36" s="276"/>
      <c r="C36" s="304"/>
      <c r="D36" s="323"/>
      <c r="E36" s="255"/>
      <c r="F36" s="258"/>
      <c r="G36" s="258"/>
      <c r="H36" s="258"/>
      <c r="I36" s="261"/>
      <c r="J36" s="264"/>
      <c r="K36" s="62" t="s">
        <v>54</v>
      </c>
      <c r="L36" s="63" t="s">
        <v>37</v>
      </c>
      <c r="M36" s="64">
        <v>0.62929999999999997</v>
      </c>
      <c r="N36" s="29">
        <f t="shared" si="0"/>
        <v>0.75515999999999994</v>
      </c>
      <c r="O36" s="30">
        <f t="shared" si="1"/>
        <v>52.861199999999997</v>
      </c>
      <c r="P36" s="31">
        <f t="shared" si="2"/>
        <v>64.188599999999994</v>
      </c>
      <c r="Q36" s="65"/>
      <c r="R36" s="66">
        <f t="shared" si="5"/>
        <v>0</v>
      </c>
      <c r="S36" s="42"/>
      <c r="T36" s="42"/>
      <c r="U36" s="266"/>
    </row>
    <row r="37" spans="1:21" ht="19.5" customHeight="1" thickTop="1" thickBot="1" x14ac:dyDescent="0.3">
      <c r="A37" s="36"/>
      <c r="B37" s="276"/>
      <c r="C37" s="304"/>
      <c r="D37" s="323"/>
      <c r="E37" s="255"/>
      <c r="F37" s="258"/>
      <c r="G37" s="258"/>
      <c r="H37" s="258"/>
      <c r="I37" s="261"/>
      <c r="J37" s="263" t="s">
        <v>29</v>
      </c>
      <c r="K37" s="67" t="s">
        <v>56</v>
      </c>
      <c r="L37" s="68" t="s">
        <v>35</v>
      </c>
      <c r="M37" s="69">
        <v>0.52780000000000005</v>
      </c>
      <c r="N37" s="29">
        <f t="shared" si="0"/>
        <v>0.63336000000000003</v>
      </c>
      <c r="O37" s="30">
        <f t="shared" si="1"/>
        <v>44.3352</v>
      </c>
      <c r="P37" s="31">
        <f t="shared" si="2"/>
        <v>53.835599999999999</v>
      </c>
      <c r="Q37" s="70"/>
      <c r="R37" s="71">
        <f t="shared" si="5"/>
        <v>0</v>
      </c>
      <c r="S37" s="42"/>
      <c r="T37" s="42"/>
      <c r="U37" s="266"/>
    </row>
    <row r="38" spans="1:21" ht="19.5" customHeight="1" thickTop="1" thickBot="1" x14ac:dyDescent="0.3">
      <c r="A38" s="36"/>
      <c r="B38" s="276"/>
      <c r="C38" s="304"/>
      <c r="D38" s="323"/>
      <c r="E38" s="255"/>
      <c r="F38" s="258"/>
      <c r="G38" s="258"/>
      <c r="H38" s="258"/>
      <c r="I38" s="261"/>
      <c r="J38" s="268"/>
      <c r="K38" s="62" t="s">
        <v>56</v>
      </c>
      <c r="L38" s="72" t="s">
        <v>37</v>
      </c>
      <c r="M38" s="64">
        <v>0.68005000000000004</v>
      </c>
      <c r="N38" s="29">
        <f t="shared" si="0"/>
        <v>0.81606000000000001</v>
      </c>
      <c r="O38" s="30">
        <f t="shared" si="1"/>
        <v>57.124200000000002</v>
      </c>
      <c r="P38" s="31">
        <f t="shared" si="2"/>
        <v>69.365099999999998</v>
      </c>
      <c r="Q38" s="73"/>
      <c r="R38" s="74">
        <f t="shared" si="5"/>
        <v>0</v>
      </c>
      <c r="S38" s="42"/>
      <c r="T38" s="42"/>
      <c r="U38" s="266"/>
    </row>
    <row r="39" spans="1:21" ht="19.5" customHeight="1" thickTop="1" thickBot="1" x14ac:dyDescent="0.3">
      <c r="A39" s="36"/>
      <c r="B39" s="276"/>
      <c r="C39" s="304"/>
      <c r="D39" s="323"/>
      <c r="E39" s="255"/>
      <c r="F39" s="258"/>
      <c r="G39" s="258"/>
      <c r="H39" s="258"/>
      <c r="I39" s="261"/>
      <c r="J39" s="269" t="s">
        <v>31</v>
      </c>
      <c r="K39" s="67" t="s">
        <v>57</v>
      </c>
      <c r="L39" s="58" t="s">
        <v>35</v>
      </c>
      <c r="M39" s="69">
        <v>0.62</v>
      </c>
      <c r="N39" s="29">
        <f t="shared" si="0"/>
        <v>0.74399999999999999</v>
      </c>
      <c r="O39" s="30">
        <f t="shared" si="1"/>
        <v>52.08</v>
      </c>
      <c r="P39" s="31">
        <f t="shared" si="2"/>
        <v>63.24</v>
      </c>
      <c r="Q39" s="60"/>
      <c r="R39" s="61">
        <f t="shared" si="5"/>
        <v>0</v>
      </c>
      <c r="S39" s="42"/>
      <c r="T39" s="42"/>
      <c r="U39" s="266"/>
    </row>
    <row r="40" spans="1:21" ht="19.5" customHeight="1" thickTop="1" thickBot="1" x14ac:dyDescent="0.3">
      <c r="A40" s="36"/>
      <c r="B40" s="276"/>
      <c r="C40" s="304"/>
      <c r="D40" s="323"/>
      <c r="E40" s="328"/>
      <c r="F40" s="270"/>
      <c r="G40" s="270"/>
      <c r="H40" s="270"/>
      <c r="I40" s="271"/>
      <c r="J40" s="268"/>
      <c r="K40" s="62" t="s">
        <v>57</v>
      </c>
      <c r="L40" s="72" t="s">
        <v>37</v>
      </c>
      <c r="M40" s="64">
        <v>0.91</v>
      </c>
      <c r="N40" s="29">
        <f t="shared" si="0"/>
        <v>1.0920000000000001</v>
      </c>
      <c r="O40" s="30">
        <f t="shared" si="1"/>
        <v>76.440000000000012</v>
      </c>
      <c r="P40" s="31">
        <f t="shared" si="2"/>
        <v>92.820000000000007</v>
      </c>
      <c r="Q40" s="73"/>
      <c r="R40" s="74">
        <f t="shared" si="5"/>
        <v>0</v>
      </c>
      <c r="S40" s="42"/>
      <c r="T40" s="42"/>
      <c r="U40" s="266"/>
    </row>
    <row r="41" spans="1:21" ht="19.5" customHeight="1" thickTop="1" thickBot="1" x14ac:dyDescent="0.3">
      <c r="A41" s="36"/>
      <c r="B41" s="276"/>
      <c r="C41" s="304"/>
      <c r="D41" s="323"/>
      <c r="E41" s="254">
        <v>13505</v>
      </c>
      <c r="F41" s="257" t="s">
        <v>40</v>
      </c>
      <c r="G41" s="257" t="s">
        <v>41</v>
      </c>
      <c r="H41" s="257" t="s">
        <v>42</v>
      </c>
      <c r="I41" s="260" t="s">
        <v>43</v>
      </c>
      <c r="J41" s="263" t="s">
        <v>25</v>
      </c>
      <c r="K41" s="67" t="s">
        <v>58</v>
      </c>
      <c r="L41" s="68" t="s">
        <v>35</v>
      </c>
      <c r="M41" s="69">
        <v>0.62</v>
      </c>
      <c r="N41" s="29">
        <f t="shared" si="0"/>
        <v>0.74399999999999999</v>
      </c>
      <c r="O41" s="30">
        <f t="shared" si="1"/>
        <v>52.08</v>
      </c>
      <c r="P41" s="31">
        <f t="shared" si="2"/>
        <v>63.24</v>
      </c>
      <c r="Q41" s="70"/>
      <c r="R41" s="71">
        <f t="shared" si="5"/>
        <v>0</v>
      </c>
      <c r="S41" s="42"/>
      <c r="T41" s="42"/>
      <c r="U41" s="266"/>
    </row>
    <row r="42" spans="1:21" ht="19.5" customHeight="1" thickTop="1" thickBot="1" x14ac:dyDescent="0.3">
      <c r="A42" s="36"/>
      <c r="B42" s="276"/>
      <c r="C42" s="304"/>
      <c r="D42" s="323"/>
      <c r="E42" s="255"/>
      <c r="F42" s="258"/>
      <c r="G42" s="258"/>
      <c r="H42" s="258"/>
      <c r="I42" s="261"/>
      <c r="J42" s="264"/>
      <c r="K42" s="62" t="s">
        <v>58</v>
      </c>
      <c r="L42" s="63" t="s">
        <v>37</v>
      </c>
      <c r="M42" s="64">
        <v>0.91</v>
      </c>
      <c r="N42" s="29">
        <f t="shared" si="0"/>
        <v>1.0920000000000001</v>
      </c>
      <c r="O42" s="30">
        <f t="shared" si="1"/>
        <v>76.440000000000012</v>
      </c>
      <c r="P42" s="31">
        <f t="shared" si="2"/>
        <v>92.820000000000007</v>
      </c>
      <c r="Q42" s="65"/>
      <c r="R42" s="66">
        <f t="shared" si="5"/>
        <v>0</v>
      </c>
      <c r="S42" s="42"/>
      <c r="T42" s="42"/>
      <c r="U42" s="266"/>
    </row>
    <row r="43" spans="1:21" ht="19.5" customHeight="1" thickTop="1" thickBot="1" x14ac:dyDescent="0.3">
      <c r="A43" s="36"/>
      <c r="B43" s="276"/>
      <c r="C43" s="304"/>
      <c r="D43" s="323"/>
      <c r="E43" s="255"/>
      <c r="F43" s="258"/>
      <c r="G43" s="258"/>
      <c r="H43" s="258"/>
      <c r="I43" s="261"/>
      <c r="J43" s="263" t="s">
        <v>29</v>
      </c>
      <c r="K43" s="67" t="s">
        <v>59</v>
      </c>
      <c r="L43" s="68" t="s">
        <v>35</v>
      </c>
      <c r="M43" s="69">
        <v>0.67</v>
      </c>
      <c r="N43" s="29">
        <f t="shared" si="0"/>
        <v>0.80400000000000005</v>
      </c>
      <c r="O43" s="30">
        <f t="shared" si="1"/>
        <v>56.28</v>
      </c>
      <c r="P43" s="31">
        <f t="shared" si="2"/>
        <v>68.34</v>
      </c>
      <c r="Q43" s="70"/>
      <c r="R43" s="71">
        <f t="shared" si="5"/>
        <v>0</v>
      </c>
      <c r="S43" s="42"/>
      <c r="T43" s="42"/>
      <c r="U43" s="266"/>
    </row>
    <row r="44" spans="1:21" ht="19.5" customHeight="1" thickTop="1" thickBot="1" x14ac:dyDescent="0.3">
      <c r="A44" s="36"/>
      <c r="B44" s="276"/>
      <c r="C44" s="304"/>
      <c r="D44" s="323"/>
      <c r="E44" s="255"/>
      <c r="F44" s="258"/>
      <c r="G44" s="258"/>
      <c r="H44" s="258"/>
      <c r="I44" s="261"/>
      <c r="J44" s="268"/>
      <c r="K44" s="62" t="s">
        <v>59</v>
      </c>
      <c r="L44" s="72" t="s">
        <v>37</v>
      </c>
      <c r="M44" s="76">
        <v>0.96</v>
      </c>
      <c r="N44" s="29">
        <f t="shared" si="0"/>
        <v>1.1519999999999999</v>
      </c>
      <c r="O44" s="30">
        <f t="shared" si="1"/>
        <v>80.64</v>
      </c>
      <c r="P44" s="31">
        <f t="shared" si="2"/>
        <v>97.919999999999987</v>
      </c>
      <c r="Q44" s="73"/>
      <c r="R44" s="74">
        <f t="shared" si="5"/>
        <v>0</v>
      </c>
      <c r="S44" s="42"/>
      <c r="T44" s="42"/>
      <c r="U44" s="266"/>
    </row>
    <row r="45" spans="1:21" ht="19.5" customHeight="1" thickTop="1" thickBot="1" x14ac:dyDescent="0.3">
      <c r="A45" s="36"/>
      <c r="B45" s="276"/>
      <c r="C45" s="304"/>
      <c r="D45" s="323"/>
      <c r="E45" s="255"/>
      <c r="F45" s="258"/>
      <c r="G45" s="258"/>
      <c r="H45" s="258"/>
      <c r="I45" s="261"/>
      <c r="J45" s="269" t="s">
        <v>31</v>
      </c>
      <c r="K45" s="67" t="s">
        <v>60</v>
      </c>
      <c r="L45" s="58" t="s">
        <v>35</v>
      </c>
      <c r="M45" s="69">
        <v>0.8</v>
      </c>
      <c r="N45" s="29">
        <f t="shared" si="0"/>
        <v>0.96000000000000008</v>
      </c>
      <c r="O45" s="30">
        <f t="shared" si="1"/>
        <v>67.2</v>
      </c>
      <c r="P45" s="31">
        <f t="shared" si="2"/>
        <v>81.600000000000009</v>
      </c>
      <c r="Q45" s="60"/>
      <c r="R45" s="61">
        <f t="shared" si="5"/>
        <v>0</v>
      </c>
      <c r="S45" s="42"/>
      <c r="T45" s="42"/>
      <c r="U45" s="266"/>
    </row>
    <row r="46" spans="1:21" ht="19.5" customHeight="1" thickTop="1" thickBot="1" x14ac:dyDescent="0.3">
      <c r="A46" s="36"/>
      <c r="B46" s="276"/>
      <c r="C46" s="305"/>
      <c r="D46" s="324"/>
      <c r="E46" s="328"/>
      <c r="F46" s="270"/>
      <c r="G46" s="270"/>
      <c r="H46" s="270"/>
      <c r="I46" s="271"/>
      <c r="J46" s="268"/>
      <c r="K46" s="75" t="s">
        <v>60</v>
      </c>
      <c r="L46" s="72" t="s">
        <v>37</v>
      </c>
      <c r="M46" s="76">
        <v>1.03</v>
      </c>
      <c r="N46" s="29">
        <f t="shared" si="0"/>
        <v>1.236</v>
      </c>
      <c r="O46" s="30">
        <f t="shared" si="1"/>
        <v>86.52</v>
      </c>
      <c r="P46" s="31">
        <f t="shared" si="2"/>
        <v>105.06</v>
      </c>
      <c r="Q46" s="73"/>
      <c r="R46" s="74">
        <f t="shared" si="5"/>
        <v>0</v>
      </c>
      <c r="S46" s="42"/>
      <c r="T46" s="42"/>
      <c r="U46" s="267"/>
    </row>
    <row r="47" spans="1:21" ht="6.75" customHeight="1" thickTop="1" thickBot="1" x14ac:dyDescent="0.3">
      <c r="A47" s="36"/>
      <c r="B47" s="49"/>
      <c r="C47" s="50"/>
      <c r="D47" s="50"/>
      <c r="E47" s="50"/>
      <c r="F47" s="51"/>
      <c r="G47" s="51"/>
      <c r="H47" s="51"/>
      <c r="I47" s="51"/>
      <c r="J47" s="51"/>
      <c r="K47" s="51"/>
      <c r="L47" s="52"/>
      <c r="M47" s="53"/>
      <c r="N47" s="29"/>
      <c r="O47" s="30"/>
      <c r="P47" s="31"/>
      <c r="Q47" s="54"/>
      <c r="R47" s="55"/>
      <c r="S47" s="42"/>
      <c r="T47" s="42"/>
      <c r="U47" s="56"/>
    </row>
    <row r="48" spans="1:21" ht="19.5" customHeight="1" thickTop="1" thickBot="1" x14ac:dyDescent="0.3">
      <c r="A48" s="36"/>
      <c r="B48" s="276" t="s">
        <v>20</v>
      </c>
      <c r="C48" s="303"/>
      <c r="D48" s="322"/>
      <c r="E48" s="254">
        <v>13006</v>
      </c>
      <c r="F48" s="257" t="s">
        <v>21</v>
      </c>
      <c r="G48" s="257" t="s">
        <v>33</v>
      </c>
      <c r="H48" s="257" t="s">
        <v>23</v>
      </c>
      <c r="I48" s="260" t="s">
        <v>24</v>
      </c>
      <c r="J48" s="263" t="s">
        <v>25</v>
      </c>
      <c r="K48" s="67" t="s">
        <v>61</v>
      </c>
      <c r="L48" s="68" t="s">
        <v>35</v>
      </c>
      <c r="M48" s="69">
        <v>0.47704999999999997</v>
      </c>
      <c r="N48" s="29">
        <f t="shared" si="0"/>
        <v>0.57245999999999997</v>
      </c>
      <c r="O48" s="30">
        <f t="shared" si="1"/>
        <v>40.072199999999995</v>
      </c>
      <c r="P48" s="31">
        <f t="shared" si="2"/>
        <v>48.659099999999995</v>
      </c>
      <c r="Q48" s="70"/>
      <c r="R48" s="71">
        <f t="shared" ref="R48:R59" si="6">Q48*P48</f>
        <v>0</v>
      </c>
      <c r="S48" s="42"/>
      <c r="T48" s="42"/>
      <c r="U48" s="265" t="s">
        <v>62</v>
      </c>
    </row>
    <row r="49" spans="1:21" ht="19.5" customHeight="1" thickTop="1" thickBot="1" x14ac:dyDescent="0.3">
      <c r="A49" s="36"/>
      <c r="B49" s="276"/>
      <c r="C49" s="304"/>
      <c r="D49" s="323"/>
      <c r="E49" s="255"/>
      <c r="F49" s="258"/>
      <c r="G49" s="258"/>
      <c r="H49" s="258"/>
      <c r="I49" s="261"/>
      <c r="J49" s="264"/>
      <c r="K49" s="62" t="s">
        <v>61</v>
      </c>
      <c r="L49" s="63" t="s">
        <v>37</v>
      </c>
      <c r="M49" s="64">
        <v>0.62929999999999997</v>
      </c>
      <c r="N49" s="29">
        <f t="shared" si="0"/>
        <v>0.75515999999999994</v>
      </c>
      <c r="O49" s="30">
        <f t="shared" si="1"/>
        <v>52.861199999999997</v>
      </c>
      <c r="P49" s="31">
        <f t="shared" si="2"/>
        <v>64.188599999999994</v>
      </c>
      <c r="Q49" s="65"/>
      <c r="R49" s="66">
        <f t="shared" si="6"/>
        <v>0</v>
      </c>
      <c r="S49" s="42"/>
      <c r="T49" s="42"/>
      <c r="U49" s="266"/>
    </row>
    <row r="50" spans="1:21" ht="19.5" customHeight="1" thickTop="1" thickBot="1" x14ac:dyDescent="0.3">
      <c r="A50" s="36"/>
      <c r="B50" s="276"/>
      <c r="C50" s="304"/>
      <c r="D50" s="323"/>
      <c r="E50" s="255"/>
      <c r="F50" s="258"/>
      <c r="G50" s="258"/>
      <c r="H50" s="258"/>
      <c r="I50" s="261"/>
      <c r="J50" s="263" t="s">
        <v>29</v>
      </c>
      <c r="K50" s="67" t="s">
        <v>63</v>
      </c>
      <c r="L50" s="68" t="s">
        <v>35</v>
      </c>
      <c r="M50" s="69">
        <v>0.47704999999999997</v>
      </c>
      <c r="N50" s="29">
        <f t="shared" si="0"/>
        <v>0.57245999999999997</v>
      </c>
      <c r="O50" s="30">
        <f t="shared" si="1"/>
        <v>40.072199999999995</v>
      </c>
      <c r="P50" s="31">
        <f t="shared" si="2"/>
        <v>48.659099999999995</v>
      </c>
      <c r="Q50" s="70"/>
      <c r="R50" s="71">
        <f t="shared" si="6"/>
        <v>0</v>
      </c>
      <c r="S50" s="42"/>
      <c r="T50" s="42"/>
      <c r="U50" s="266"/>
    </row>
    <row r="51" spans="1:21" ht="19.5" customHeight="1" thickTop="1" thickBot="1" x14ac:dyDescent="0.3">
      <c r="A51" s="36"/>
      <c r="B51" s="276"/>
      <c r="C51" s="304"/>
      <c r="D51" s="323"/>
      <c r="E51" s="255"/>
      <c r="F51" s="258"/>
      <c r="G51" s="258"/>
      <c r="H51" s="258"/>
      <c r="I51" s="261"/>
      <c r="J51" s="268"/>
      <c r="K51" s="62" t="s">
        <v>63</v>
      </c>
      <c r="L51" s="72" t="s">
        <v>37</v>
      </c>
      <c r="M51" s="64">
        <v>0.62929999999999997</v>
      </c>
      <c r="N51" s="29">
        <f t="shared" si="0"/>
        <v>0.75515999999999994</v>
      </c>
      <c r="O51" s="30">
        <f t="shared" si="1"/>
        <v>52.861199999999997</v>
      </c>
      <c r="P51" s="31">
        <f t="shared" si="2"/>
        <v>64.188599999999994</v>
      </c>
      <c r="Q51" s="73"/>
      <c r="R51" s="74">
        <f t="shared" si="6"/>
        <v>0</v>
      </c>
      <c r="S51" s="42"/>
      <c r="T51" s="42"/>
      <c r="U51" s="266"/>
    </row>
    <row r="52" spans="1:21" ht="19.5" customHeight="1" thickTop="1" thickBot="1" x14ac:dyDescent="0.3">
      <c r="A52" s="36"/>
      <c r="B52" s="276"/>
      <c r="C52" s="304"/>
      <c r="D52" s="323"/>
      <c r="E52" s="255"/>
      <c r="F52" s="258"/>
      <c r="G52" s="258"/>
      <c r="H52" s="258"/>
      <c r="I52" s="261"/>
      <c r="J52" s="269" t="s">
        <v>31</v>
      </c>
      <c r="K52" s="67" t="s">
        <v>64</v>
      </c>
      <c r="L52" s="58" t="s">
        <v>35</v>
      </c>
      <c r="M52" s="69">
        <v>0.52780000000000005</v>
      </c>
      <c r="N52" s="29">
        <f t="shared" si="0"/>
        <v>0.63336000000000003</v>
      </c>
      <c r="O52" s="30">
        <f t="shared" si="1"/>
        <v>44.3352</v>
      </c>
      <c r="P52" s="31">
        <f t="shared" si="2"/>
        <v>53.835599999999999</v>
      </c>
      <c r="Q52" s="60"/>
      <c r="R52" s="61">
        <f t="shared" si="6"/>
        <v>0</v>
      </c>
      <c r="S52" s="42"/>
      <c r="T52" s="42"/>
      <c r="U52" s="266"/>
    </row>
    <row r="53" spans="1:21" ht="19.5" customHeight="1" thickTop="1" thickBot="1" x14ac:dyDescent="0.3">
      <c r="A53" s="36"/>
      <c r="B53" s="276"/>
      <c r="C53" s="304"/>
      <c r="D53" s="323"/>
      <c r="E53" s="328"/>
      <c r="F53" s="270"/>
      <c r="G53" s="270"/>
      <c r="H53" s="270"/>
      <c r="I53" s="271"/>
      <c r="J53" s="268"/>
      <c r="K53" s="62" t="s">
        <v>64</v>
      </c>
      <c r="L53" s="72" t="s">
        <v>37</v>
      </c>
      <c r="M53" s="64">
        <v>0.68005000000000004</v>
      </c>
      <c r="N53" s="29">
        <f t="shared" si="0"/>
        <v>0.81606000000000001</v>
      </c>
      <c r="O53" s="30">
        <f t="shared" si="1"/>
        <v>57.124200000000002</v>
      </c>
      <c r="P53" s="31">
        <f t="shared" si="2"/>
        <v>69.365099999999998</v>
      </c>
      <c r="Q53" s="73"/>
      <c r="R53" s="74">
        <f t="shared" si="6"/>
        <v>0</v>
      </c>
      <c r="S53" s="42"/>
      <c r="T53" s="42"/>
      <c r="U53" s="266"/>
    </row>
    <row r="54" spans="1:21" ht="19.5" customHeight="1" thickTop="1" thickBot="1" x14ac:dyDescent="0.3">
      <c r="A54" s="36"/>
      <c r="B54" s="276"/>
      <c r="C54" s="304"/>
      <c r="D54" s="323"/>
      <c r="E54" s="254">
        <v>13506</v>
      </c>
      <c r="F54" s="257" t="s">
        <v>40</v>
      </c>
      <c r="G54" s="257" t="s">
        <v>41</v>
      </c>
      <c r="H54" s="257" t="s">
        <v>42</v>
      </c>
      <c r="I54" s="260" t="s">
        <v>43</v>
      </c>
      <c r="J54" s="263" t="s">
        <v>25</v>
      </c>
      <c r="K54" s="67" t="s">
        <v>65</v>
      </c>
      <c r="L54" s="68" t="s">
        <v>35</v>
      </c>
      <c r="M54" s="69">
        <v>0.62</v>
      </c>
      <c r="N54" s="29">
        <f t="shared" si="0"/>
        <v>0.74399999999999999</v>
      </c>
      <c r="O54" s="30">
        <f t="shared" si="1"/>
        <v>52.08</v>
      </c>
      <c r="P54" s="31">
        <f t="shared" si="2"/>
        <v>63.24</v>
      </c>
      <c r="Q54" s="70"/>
      <c r="R54" s="71">
        <f t="shared" si="6"/>
        <v>0</v>
      </c>
      <c r="S54" s="42"/>
      <c r="T54" s="42"/>
      <c r="U54" s="266"/>
    </row>
    <row r="55" spans="1:21" ht="19.5" customHeight="1" thickTop="1" thickBot="1" x14ac:dyDescent="0.3">
      <c r="A55" s="36"/>
      <c r="B55" s="276"/>
      <c r="C55" s="304"/>
      <c r="D55" s="323"/>
      <c r="E55" s="255"/>
      <c r="F55" s="258"/>
      <c r="G55" s="258"/>
      <c r="H55" s="258"/>
      <c r="I55" s="261"/>
      <c r="J55" s="264"/>
      <c r="K55" s="62" t="s">
        <v>65</v>
      </c>
      <c r="L55" s="63" t="s">
        <v>37</v>
      </c>
      <c r="M55" s="64">
        <v>0.91</v>
      </c>
      <c r="N55" s="29">
        <f t="shared" si="0"/>
        <v>1.0920000000000001</v>
      </c>
      <c r="O55" s="30">
        <f t="shared" si="1"/>
        <v>76.440000000000012</v>
      </c>
      <c r="P55" s="31">
        <f t="shared" si="2"/>
        <v>92.820000000000007</v>
      </c>
      <c r="Q55" s="65"/>
      <c r="R55" s="66">
        <f t="shared" si="6"/>
        <v>0</v>
      </c>
      <c r="S55" s="42"/>
      <c r="T55" s="42"/>
      <c r="U55" s="266"/>
    </row>
    <row r="56" spans="1:21" ht="19.5" customHeight="1" thickTop="1" thickBot="1" x14ac:dyDescent="0.3">
      <c r="A56" s="36"/>
      <c r="B56" s="276"/>
      <c r="C56" s="304"/>
      <c r="D56" s="323"/>
      <c r="E56" s="255"/>
      <c r="F56" s="258"/>
      <c r="G56" s="258"/>
      <c r="H56" s="258"/>
      <c r="I56" s="261"/>
      <c r="J56" s="263" t="s">
        <v>29</v>
      </c>
      <c r="K56" s="67" t="s">
        <v>66</v>
      </c>
      <c r="L56" s="68" t="s">
        <v>35</v>
      </c>
      <c r="M56" s="69">
        <v>0.62</v>
      </c>
      <c r="N56" s="29">
        <f t="shared" si="0"/>
        <v>0.74399999999999999</v>
      </c>
      <c r="O56" s="30">
        <f t="shared" si="1"/>
        <v>52.08</v>
      </c>
      <c r="P56" s="31">
        <f t="shared" si="2"/>
        <v>63.24</v>
      </c>
      <c r="Q56" s="70"/>
      <c r="R56" s="71">
        <f t="shared" si="6"/>
        <v>0</v>
      </c>
      <c r="S56" s="42"/>
      <c r="T56" s="42"/>
      <c r="U56" s="266"/>
    </row>
    <row r="57" spans="1:21" ht="19.5" customHeight="1" thickTop="1" thickBot="1" x14ac:dyDescent="0.3">
      <c r="A57" s="36"/>
      <c r="B57" s="276"/>
      <c r="C57" s="304"/>
      <c r="D57" s="323"/>
      <c r="E57" s="255"/>
      <c r="F57" s="258"/>
      <c r="G57" s="258"/>
      <c r="H57" s="258"/>
      <c r="I57" s="261"/>
      <c r="J57" s="268"/>
      <c r="K57" s="62" t="s">
        <v>66</v>
      </c>
      <c r="L57" s="72" t="s">
        <v>37</v>
      </c>
      <c r="M57" s="64">
        <v>0.91</v>
      </c>
      <c r="N57" s="29">
        <f t="shared" si="0"/>
        <v>1.0920000000000001</v>
      </c>
      <c r="O57" s="30">
        <f t="shared" si="1"/>
        <v>76.440000000000012</v>
      </c>
      <c r="P57" s="31">
        <f t="shared" si="2"/>
        <v>92.820000000000007</v>
      </c>
      <c r="Q57" s="73"/>
      <c r="R57" s="74">
        <f t="shared" si="6"/>
        <v>0</v>
      </c>
      <c r="S57" s="42"/>
      <c r="T57" s="42"/>
      <c r="U57" s="266"/>
    </row>
    <row r="58" spans="1:21" ht="19.5" customHeight="1" thickTop="1" thickBot="1" x14ac:dyDescent="0.3">
      <c r="A58" s="36"/>
      <c r="B58" s="276"/>
      <c r="C58" s="304"/>
      <c r="D58" s="323"/>
      <c r="E58" s="255"/>
      <c r="F58" s="258"/>
      <c r="G58" s="258"/>
      <c r="H58" s="258"/>
      <c r="I58" s="261"/>
      <c r="J58" s="269" t="s">
        <v>31</v>
      </c>
      <c r="K58" s="67" t="s">
        <v>67</v>
      </c>
      <c r="L58" s="58" t="s">
        <v>35</v>
      </c>
      <c r="M58" s="69">
        <v>0.67</v>
      </c>
      <c r="N58" s="29">
        <f t="shared" si="0"/>
        <v>0.80400000000000005</v>
      </c>
      <c r="O58" s="30">
        <f t="shared" si="1"/>
        <v>56.28</v>
      </c>
      <c r="P58" s="31">
        <f t="shared" si="2"/>
        <v>68.34</v>
      </c>
      <c r="Q58" s="60"/>
      <c r="R58" s="61">
        <f t="shared" si="6"/>
        <v>0</v>
      </c>
      <c r="S58" s="42"/>
      <c r="T58" s="42"/>
      <c r="U58" s="266"/>
    </row>
    <row r="59" spans="1:21" ht="19.5" customHeight="1" thickTop="1" thickBot="1" x14ac:dyDescent="0.3">
      <c r="A59" s="36"/>
      <c r="B59" s="276"/>
      <c r="C59" s="305"/>
      <c r="D59" s="324"/>
      <c r="E59" s="328"/>
      <c r="F59" s="270"/>
      <c r="G59" s="270"/>
      <c r="H59" s="270"/>
      <c r="I59" s="271"/>
      <c r="J59" s="268"/>
      <c r="K59" s="75" t="s">
        <v>67</v>
      </c>
      <c r="L59" s="72" t="s">
        <v>37</v>
      </c>
      <c r="M59" s="76">
        <v>0.96</v>
      </c>
      <c r="N59" s="29">
        <f t="shared" si="0"/>
        <v>1.1519999999999999</v>
      </c>
      <c r="O59" s="30">
        <f t="shared" si="1"/>
        <v>80.64</v>
      </c>
      <c r="P59" s="31">
        <f t="shared" si="2"/>
        <v>97.919999999999987</v>
      </c>
      <c r="Q59" s="73"/>
      <c r="R59" s="74">
        <f t="shared" si="6"/>
        <v>0</v>
      </c>
      <c r="S59" s="42"/>
      <c r="T59" s="42"/>
      <c r="U59" s="267"/>
    </row>
    <row r="60" spans="1:21" ht="6.75" customHeight="1" thickTop="1" thickBot="1" x14ac:dyDescent="0.3">
      <c r="A60" s="36"/>
      <c r="B60" s="49"/>
      <c r="C60" s="50"/>
      <c r="D60" s="50"/>
      <c r="E60" s="50"/>
      <c r="F60" s="51"/>
      <c r="G60" s="51"/>
      <c r="H60" s="51"/>
      <c r="I60" s="51"/>
      <c r="J60" s="51"/>
      <c r="K60" s="51"/>
      <c r="L60" s="52"/>
      <c r="M60" s="53"/>
      <c r="N60" s="29"/>
      <c r="O60" s="30"/>
      <c r="P60" s="31"/>
      <c r="Q60" s="54"/>
      <c r="R60" s="55"/>
      <c r="S60" s="42"/>
      <c r="T60" s="42"/>
      <c r="U60" s="56"/>
    </row>
    <row r="61" spans="1:21" ht="19.5" customHeight="1" thickTop="1" thickBot="1" x14ac:dyDescent="0.3">
      <c r="A61" s="36"/>
      <c r="B61" s="276" t="s">
        <v>20</v>
      </c>
      <c r="C61" s="303"/>
      <c r="D61" s="322"/>
      <c r="E61" s="254">
        <v>13007</v>
      </c>
      <c r="F61" s="257" t="s">
        <v>21</v>
      </c>
      <c r="G61" s="257" t="s">
        <v>33</v>
      </c>
      <c r="H61" s="257" t="s">
        <v>23</v>
      </c>
      <c r="I61" s="260" t="s">
        <v>24</v>
      </c>
      <c r="J61" s="263" t="s">
        <v>25</v>
      </c>
      <c r="K61" s="67" t="s">
        <v>68</v>
      </c>
      <c r="L61" s="68" t="s">
        <v>35</v>
      </c>
      <c r="M61" s="59">
        <v>0.76</v>
      </c>
      <c r="N61" s="29">
        <f t="shared" si="0"/>
        <v>0.91200000000000003</v>
      </c>
      <c r="O61" s="30">
        <f t="shared" si="1"/>
        <v>63.84</v>
      </c>
      <c r="P61" s="31">
        <f t="shared" si="2"/>
        <v>77.52</v>
      </c>
      <c r="Q61" s="70"/>
      <c r="R61" s="71">
        <f t="shared" ref="R61:R72" si="7">Q61*P61</f>
        <v>0</v>
      </c>
      <c r="S61" s="42"/>
      <c r="T61" s="42"/>
      <c r="U61" s="265" t="s">
        <v>69</v>
      </c>
    </row>
    <row r="62" spans="1:21" ht="19.5" customHeight="1" thickTop="1" thickBot="1" x14ac:dyDescent="0.3">
      <c r="A62" s="36"/>
      <c r="B62" s="276"/>
      <c r="C62" s="304"/>
      <c r="D62" s="323"/>
      <c r="E62" s="255"/>
      <c r="F62" s="258"/>
      <c r="G62" s="258"/>
      <c r="H62" s="258"/>
      <c r="I62" s="261"/>
      <c r="J62" s="264"/>
      <c r="K62" s="62" t="s">
        <v>68</v>
      </c>
      <c r="L62" s="63" t="s">
        <v>37</v>
      </c>
      <c r="M62" s="76">
        <v>1</v>
      </c>
      <c r="N62" s="29">
        <f t="shared" si="0"/>
        <v>1.2</v>
      </c>
      <c r="O62" s="30">
        <f t="shared" si="1"/>
        <v>84</v>
      </c>
      <c r="P62" s="31">
        <f t="shared" si="2"/>
        <v>102</v>
      </c>
      <c r="Q62" s="65"/>
      <c r="R62" s="66">
        <f t="shared" si="7"/>
        <v>0</v>
      </c>
      <c r="S62" s="42"/>
      <c r="T62" s="42"/>
      <c r="U62" s="266"/>
    </row>
    <row r="63" spans="1:21" ht="19.5" customHeight="1" thickTop="1" thickBot="1" x14ac:dyDescent="0.3">
      <c r="A63" s="36"/>
      <c r="B63" s="276"/>
      <c r="C63" s="304"/>
      <c r="D63" s="323"/>
      <c r="E63" s="255"/>
      <c r="F63" s="258"/>
      <c r="G63" s="258"/>
      <c r="H63" s="258"/>
      <c r="I63" s="261"/>
      <c r="J63" s="263" t="s">
        <v>29</v>
      </c>
      <c r="K63" s="67" t="s">
        <v>70</v>
      </c>
      <c r="L63" s="68" t="s">
        <v>35</v>
      </c>
      <c r="M63" s="59">
        <v>0.76</v>
      </c>
      <c r="N63" s="29">
        <f t="shared" si="0"/>
        <v>0.91200000000000003</v>
      </c>
      <c r="O63" s="30">
        <f t="shared" si="1"/>
        <v>63.84</v>
      </c>
      <c r="P63" s="31">
        <f t="shared" si="2"/>
        <v>77.52</v>
      </c>
      <c r="Q63" s="70"/>
      <c r="R63" s="71">
        <f t="shared" si="7"/>
        <v>0</v>
      </c>
      <c r="S63" s="42"/>
      <c r="T63" s="42"/>
      <c r="U63" s="266"/>
    </row>
    <row r="64" spans="1:21" ht="19.5" customHeight="1" thickTop="1" thickBot="1" x14ac:dyDescent="0.3">
      <c r="A64" s="36"/>
      <c r="B64" s="276"/>
      <c r="C64" s="304"/>
      <c r="D64" s="323"/>
      <c r="E64" s="255"/>
      <c r="F64" s="258"/>
      <c r="G64" s="258"/>
      <c r="H64" s="258"/>
      <c r="I64" s="261"/>
      <c r="J64" s="268"/>
      <c r="K64" s="62" t="s">
        <v>70</v>
      </c>
      <c r="L64" s="72" t="s">
        <v>37</v>
      </c>
      <c r="M64" s="64">
        <v>1</v>
      </c>
      <c r="N64" s="29">
        <f t="shared" si="0"/>
        <v>1.2</v>
      </c>
      <c r="O64" s="30">
        <f t="shared" si="1"/>
        <v>84</v>
      </c>
      <c r="P64" s="31">
        <f t="shared" si="2"/>
        <v>102</v>
      </c>
      <c r="Q64" s="73"/>
      <c r="R64" s="74">
        <f t="shared" si="7"/>
        <v>0</v>
      </c>
      <c r="S64" s="42"/>
      <c r="T64" s="42"/>
      <c r="U64" s="266"/>
    </row>
    <row r="65" spans="1:21" ht="19.5" customHeight="1" thickTop="1" thickBot="1" x14ac:dyDescent="0.3">
      <c r="A65" s="36"/>
      <c r="B65" s="276"/>
      <c r="C65" s="304"/>
      <c r="D65" s="323"/>
      <c r="E65" s="255"/>
      <c r="F65" s="258"/>
      <c r="G65" s="258"/>
      <c r="H65" s="258"/>
      <c r="I65" s="261"/>
      <c r="J65" s="269" t="s">
        <v>31</v>
      </c>
      <c r="K65" s="67" t="s">
        <v>71</v>
      </c>
      <c r="L65" s="58" t="s">
        <v>35</v>
      </c>
      <c r="M65" s="69">
        <v>0.8</v>
      </c>
      <c r="N65" s="29">
        <f t="shared" si="0"/>
        <v>0.96000000000000008</v>
      </c>
      <c r="O65" s="30">
        <f t="shared" si="1"/>
        <v>67.2</v>
      </c>
      <c r="P65" s="31">
        <f t="shared" si="2"/>
        <v>81.600000000000009</v>
      </c>
      <c r="Q65" s="60"/>
      <c r="R65" s="61">
        <f t="shared" si="7"/>
        <v>0</v>
      </c>
      <c r="S65" s="42"/>
      <c r="T65" s="42"/>
      <c r="U65" s="266"/>
    </row>
    <row r="66" spans="1:21" ht="19.5" customHeight="1" thickTop="1" thickBot="1" x14ac:dyDescent="0.3">
      <c r="A66" s="36"/>
      <c r="B66" s="276"/>
      <c r="C66" s="304"/>
      <c r="D66" s="323"/>
      <c r="E66" s="328"/>
      <c r="F66" s="270"/>
      <c r="G66" s="270"/>
      <c r="H66" s="270"/>
      <c r="I66" s="271"/>
      <c r="J66" s="268"/>
      <c r="K66" s="62" t="s">
        <v>71</v>
      </c>
      <c r="L66" s="72" t="s">
        <v>37</v>
      </c>
      <c r="M66" s="64">
        <v>1.04</v>
      </c>
      <c r="N66" s="29">
        <f t="shared" si="0"/>
        <v>1.248</v>
      </c>
      <c r="O66" s="30">
        <f t="shared" si="1"/>
        <v>87.36</v>
      </c>
      <c r="P66" s="31">
        <f t="shared" si="2"/>
        <v>106.08</v>
      </c>
      <c r="Q66" s="73"/>
      <c r="R66" s="74">
        <f t="shared" si="7"/>
        <v>0</v>
      </c>
      <c r="S66" s="42"/>
      <c r="T66" s="42"/>
      <c r="U66" s="266"/>
    </row>
    <row r="67" spans="1:21" ht="19.5" customHeight="1" thickTop="1" thickBot="1" x14ac:dyDescent="0.3">
      <c r="A67" s="36"/>
      <c r="B67" s="276"/>
      <c r="C67" s="304"/>
      <c r="D67" s="323"/>
      <c r="E67" s="254">
        <v>13507</v>
      </c>
      <c r="F67" s="257" t="s">
        <v>40</v>
      </c>
      <c r="G67" s="257" t="s">
        <v>41</v>
      </c>
      <c r="H67" s="257" t="s">
        <v>42</v>
      </c>
      <c r="I67" s="260" t="s">
        <v>43</v>
      </c>
      <c r="J67" s="263" t="s">
        <v>25</v>
      </c>
      <c r="K67" s="67" t="s">
        <v>72</v>
      </c>
      <c r="L67" s="68" t="s">
        <v>35</v>
      </c>
      <c r="M67" s="69">
        <v>1.01</v>
      </c>
      <c r="N67" s="29">
        <f t="shared" si="0"/>
        <v>1.212</v>
      </c>
      <c r="O67" s="30">
        <f t="shared" si="1"/>
        <v>84.84</v>
      </c>
      <c r="P67" s="31">
        <f t="shared" si="2"/>
        <v>103.02</v>
      </c>
      <c r="Q67" s="70"/>
      <c r="R67" s="71">
        <f t="shared" si="7"/>
        <v>0</v>
      </c>
      <c r="S67" s="42"/>
      <c r="T67" s="42"/>
      <c r="U67" s="266"/>
    </row>
    <row r="68" spans="1:21" ht="19.5" customHeight="1" thickTop="1" thickBot="1" x14ac:dyDescent="0.3">
      <c r="A68" s="36"/>
      <c r="B68" s="276"/>
      <c r="C68" s="304"/>
      <c r="D68" s="323"/>
      <c r="E68" s="255"/>
      <c r="F68" s="258"/>
      <c r="G68" s="258"/>
      <c r="H68" s="258"/>
      <c r="I68" s="261"/>
      <c r="J68" s="264"/>
      <c r="K68" s="62" t="s">
        <v>72</v>
      </c>
      <c r="L68" s="63" t="s">
        <v>37</v>
      </c>
      <c r="M68" s="64">
        <v>1.34</v>
      </c>
      <c r="N68" s="29">
        <f t="shared" si="0"/>
        <v>1.6080000000000001</v>
      </c>
      <c r="O68" s="30">
        <f t="shared" si="1"/>
        <v>112.56</v>
      </c>
      <c r="P68" s="31">
        <f t="shared" si="2"/>
        <v>136.68</v>
      </c>
      <c r="Q68" s="65"/>
      <c r="R68" s="66">
        <f t="shared" si="7"/>
        <v>0</v>
      </c>
      <c r="S68" s="42"/>
      <c r="T68" s="42"/>
      <c r="U68" s="266"/>
    </row>
    <row r="69" spans="1:21" ht="19.5" customHeight="1" thickTop="1" thickBot="1" x14ac:dyDescent="0.3">
      <c r="A69" s="36"/>
      <c r="B69" s="276"/>
      <c r="C69" s="304"/>
      <c r="D69" s="323"/>
      <c r="E69" s="255"/>
      <c r="F69" s="258"/>
      <c r="G69" s="258"/>
      <c r="H69" s="258"/>
      <c r="I69" s="261"/>
      <c r="J69" s="263" t="s">
        <v>29</v>
      </c>
      <c r="K69" s="67" t="s">
        <v>73</v>
      </c>
      <c r="L69" s="68" t="s">
        <v>35</v>
      </c>
      <c r="M69" s="69">
        <v>1.01</v>
      </c>
      <c r="N69" s="29">
        <f t="shared" si="0"/>
        <v>1.212</v>
      </c>
      <c r="O69" s="30">
        <f t="shared" si="1"/>
        <v>84.84</v>
      </c>
      <c r="P69" s="31">
        <f t="shared" si="2"/>
        <v>103.02</v>
      </c>
      <c r="Q69" s="70"/>
      <c r="R69" s="71">
        <f t="shared" si="7"/>
        <v>0</v>
      </c>
      <c r="S69" s="42"/>
      <c r="T69" s="42"/>
      <c r="U69" s="266"/>
    </row>
    <row r="70" spans="1:21" ht="19.5" customHeight="1" thickTop="1" thickBot="1" x14ac:dyDescent="0.3">
      <c r="A70" s="36"/>
      <c r="B70" s="276"/>
      <c r="C70" s="304"/>
      <c r="D70" s="323"/>
      <c r="E70" s="255"/>
      <c r="F70" s="258"/>
      <c r="G70" s="258"/>
      <c r="H70" s="258"/>
      <c r="I70" s="261"/>
      <c r="J70" s="268"/>
      <c r="K70" s="62" t="s">
        <v>73</v>
      </c>
      <c r="L70" s="72" t="s">
        <v>37</v>
      </c>
      <c r="M70" s="64">
        <v>1.34</v>
      </c>
      <c r="N70" s="29">
        <f t="shared" ref="N70:N133" si="8">M70+M70*0.2</f>
        <v>1.6080000000000001</v>
      </c>
      <c r="O70" s="30">
        <f t="shared" ref="O70:O133" si="9">N70*70</f>
        <v>112.56</v>
      </c>
      <c r="P70" s="31">
        <f t="shared" ref="P70:P133" si="10">N70*85</f>
        <v>136.68</v>
      </c>
      <c r="Q70" s="73"/>
      <c r="R70" s="74">
        <f t="shared" si="7"/>
        <v>0</v>
      </c>
      <c r="S70" s="42"/>
      <c r="T70" s="42"/>
      <c r="U70" s="266"/>
    </row>
    <row r="71" spans="1:21" ht="19.5" customHeight="1" thickTop="1" thickBot="1" x14ac:dyDescent="0.3">
      <c r="A71" s="36"/>
      <c r="B71" s="276"/>
      <c r="C71" s="304"/>
      <c r="D71" s="323"/>
      <c r="E71" s="255"/>
      <c r="F71" s="258"/>
      <c r="G71" s="258"/>
      <c r="H71" s="258"/>
      <c r="I71" s="261"/>
      <c r="J71" s="269" t="s">
        <v>31</v>
      </c>
      <c r="K71" s="67" t="s">
        <v>74</v>
      </c>
      <c r="L71" s="58" t="s">
        <v>35</v>
      </c>
      <c r="M71" s="69">
        <v>1.06</v>
      </c>
      <c r="N71" s="29">
        <f t="shared" si="8"/>
        <v>1.272</v>
      </c>
      <c r="O71" s="30">
        <f t="shared" si="9"/>
        <v>89.04</v>
      </c>
      <c r="P71" s="31">
        <f t="shared" si="10"/>
        <v>108.12</v>
      </c>
      <c r="Q71" s="60"/>
      <c r="R71" s="61">
        <f t="shared" si="7"/>
        <v>0</v>
      </c>
      <c r="S71" s="42"/>
      <c r="T71" s="42"/>
      <c r="U71" s="266"/>
    </row>
    <row r="72" spans="1:21" ht="19.5" customHeight="1" thickTop="1" thickBot="1" x14ac:dyDescent="0.3">
      <c r="A72" s="36"/>
      <c r="B72" s="276"/>
      <c r="C72" s="305"/>
      <c r="D72" s="324"/>
      <c r="E72" s="328"/>
      <c r="F72" s="270"/>
      <c r="G72" s="270"/>
      <c r="H72" s="270"/>
      <c r="I72" s="271"/>
      <c r="J72" s="268"/>
      <c r="K72" s="75" t="s">
        <v>74</v>
      </c>
      <c r="L72" s="72" t="s">
        <v>37</v>
      </c>
      <c r="M72" s="76">
        <v>1.39</v>
      </c>
      <c r="N72" s="29">
        <f t="shared" si="8"/>
        <v>1.6679999999999999</v>
      </c>
      <c r="O72" s="30">
        <f t="shared" si="9"/>
        <v>116.75999999999999</v>
      </c>
      <c r="P72" s="31">
        <f t="shared" si="10"/>
        <v>141.78</v>
      </c>
      <c r="Q72" s="73"/>
      <c r="R72" s="74">
        <f t="shared" si="7"/>
        <v>0</v>
      </c>
      <c r="S72" s="42"/>
      <c r="T72" s="42"/>
      <c r="U72" s="267"/>
    </row>
    <row r="73" spans="1:21" ht="6.75" customHeight="1" thickTop="1" thickBot="1" x14ac:dyDescent="0.3">
      <c r="A73" s="36"/>
      <c r="B73" s="49"/>
      <c r="C73" s="50"/>
      <c r="D73" s="50"/>
      <c r="E73" s="50"/>
      <c r="F73" s="51"/>
      <c r="G73" s="51"/>
      <c r="H73" s="51"/>
      <c r="I73" s="51"/>
      <c r="J73" s="51"/>
      <c r="K73" s="51"/>
      <c r="L73" s="52"/>
      <c r="M73" s="53"/>
      <c r="N73" s="29"/>
      <c r="O73" s="30"/>
      <c r="P73" s="31"/>
      <c r="Q73" s="54"/>
      <c r="R73" s="55"/>
      <c r="S73" s="42"/>
      <c r="T73" s="42"/>
      <c r="U73" s="56"/>
    </row>
    <row r="74" spans="1:21" ht="19.5" customHeight="1" thickTop="1" thickBot="1" x14ac:dyDescent="0.3">
      <c r="A74" s="36"/>
      <c r="B74" s="276" t="s">
        <v>20</v>
      </c>
      <c r="C74" s="303"/>
      <c r="D74" s="322"/>
      <c r="E74" s="254">
        <v>13008</v>
      </c>
      <c r="F74" s="257" t="s">
        <v>21</v>
      </c>
      <c r="G74" s="257" t="s">
        <v>33</v>
      </c>
      <c r="H74" s="257" t="s">
        <v>23</v>
      </c>
      <c r="I74" s="260" t="s">
        <v>24</v>
      </c>
      <c r="J74" s="263" t="s">
        <v>25</v>
      </c>
      <c r="K74" s="67" t="s">
        <v>75</v>
      </c>
      <c r="L74" s="68" t="s">
        <v>35</v>
      </c>
      <c r="M74" s="69">
        <v>0.47704999999999997</v>
      </c>
      <c r="N74" s="29">
        <f t="shared" si="8"/>
        <v>0.57245999999999997</v>
      </c>
      <c r="O74" s="30">
        <f t="shared" si="9"/>
        <v>40.072199999999995</v>
      </c>
      <c r="P74" s="31">
        <f t="shared" si="10"/>
        <v>48.659099999999995</v>
      </c>
      <c r="Q74" s="70"/>
      <c r="R74" s="71">
        <f t="shared" ref="R74:R85" si="11">Q74*P74</f>
        <v>0</v>
      </c>
      <c r="S74" s="42"/>
      <c r="T74" s="42"/>
      <c r="U74" s="265" t="s">
        <v>76</v>
      </c>
    </row>
    <row r="75" spans="1:21" ht="19.5" customHeight="1" thickTop="1" thickBot="1" x14ac:dyDescent="0.3">
      <c r="A75" s="36"/>
      <c r="B75" s="276"/>
      <c r="C75" s="304"/>
      <c r="D75" s="323"/>
      <c r="E75" s="255"/>
      <c r="F75" s="258"/>
      <c r="G75" s="258"/>
      <c r="H75" s="258"/>
      <c r="I75" s="261"/>
      <c r="J75" s="264"/>
      <c r="K75" s="62" t="s">
        <v>75</v>
      </c>
      <c r="L75" s="63" t="s">
        <v>37</v>
      </c>
      <c r="M75" s="64">
        <v>0.62929999999999997</v>
      </c>
      <c r="N75" s="29">
        <f t="shared" si="8"/>
        <v>0.75515999999999994</v>
      </c>
      <c r="O75" s="30">
        <f t="shared" si="9"/>
        <v>52.861199999999997</v>
      </c>
      <c r="P75" s="31">
        <f t="shared" si="10"/>
        <v>64.188599999999994</v>
      </c>
      <c r="Q75" s="65"/>
      <c r="R75" s="66">
        <f t="shared" si="11"/>
        <v>0</v>
      </c>
      <c r="S75" s="42"/>
      <c r="T75" s="42"/>
      <c r="U75" s="266"/>
    </row>
    <row r="76" spans="1:21" ht="19.5" customHeight="1" thickTop="1" thickBot="1" x14ac:dyDescent="0.3">
      <c r="A76" s="36"/>
      <c r="B76" s="276"/>
      <c r="C76" s="304"/>
      <c r="D76" s="323"/>
      <c r="E76" s="255"/>
      <c r="F76" s="258"/>
      <c r="G76" s="258"/>
      <c r="H76" s="258"/>
      <c r="I76" s="261"/>
      <c r="J76" s="263" t="s">
        <v>29</v>
      </c>
      <c r="K76" s="67" t="s">
        <v>77</v>
      </c>
      <c r="L76" s="68" t="s">
        <v>35</v>
      </c>
      <c r="M76" s="69">
        <v>0.47704999999999997</v>
      </c>
      <c r="N76" s="29">
        <f t="shared" si="8"/>
        <v>0.57245999999999997</v>
      </c>
      <c r="O76" s="30">
        <f t="shared" si="9"/>
        <v>40.072199999999995</v>
      </c>
      <c r="P76" s="31">
        <f t="shared" si="10"/>
        <v>48.659099999999995</v>
      </c>
      <c r="Q76" s="70"/>
      <c r="R76" s="71">
        <f t="shared" si="11"/>
        <v>0</v>
      </c>
      <c r="S76" s="42"/>
      <c r="T76" s="42"/>
      <c r="U76" s="266"/>
    </row>
    <row r="77" spans="1:21" ht="19.5" customHeight="1" thickTop="1" thickBot="1" x14ac:dyDescent="0.3">
      <c r="A77" s="36"/>
      <c r="B77" s="276"/>
      <c r="C77" s="304"/>
      <c r="D77" s="323"/>
      <c r="E77" s="255"/>
      <c r="F77" s="258"/>
      <c r="G77" s="258"/>
      <c r="H77" s="258"/>
      <c r="I77" s="261"/>
      <c r="J77" s="268"/>
      <c r="K77" s="62" t="s">
        <v>77</v>
      </c>
      <c r="L77" s="72" t="s">
        <v>37</v>
      </c>
      <c r="M77" s="64">
        <v>0.62929999999999997</v>
      </c>
      <c r="N77" s="29">
        <f t="shared" si="8"/>
        <v>0.75515999999999994</v>
      </c>
      <c r="O77" s="30">
        <f t="shared" si="9"/>
        <v>52.861199999999997</v>
      </c>
      <c r="P77" s="31">
        <f t="shared" si="10"/>
        <v>64.188599999999994</v>
      </c>
      <c r="Q77" s="73"/>
      <c r="R77" s="74">
        <f t="shared" si="11"/>
        <v>0</v>
      </c>
      <c r="S77" s="42"/>
      <c r="T77" s="42"/>
      <c r="U77" s="266"/>
    </row>
    <row r="78" spans="1:21" ht="19.5" customHeight="1" thickTop="1" thickBot="1" x14ac:dyDescent="0.3">
      <c r="A78" s="36"/>
      <c r="B78" s="276"/>
      <c r="C78" s="304"/>
      <c r="D78" s="323"/>
      <c r="E78" s="255"/>
      <c r="F78" s="258"/>
      <c r="G78" s="258"/>
      <c r="H78" s="258"/>
      <c r="I78" s="261"/>
      <c r="J78" s="269" t="s">
        <v>31</v>
      </c>
      <c r="K78" s="67" t="s">
        <v>78</v>
      </c>
      <c r="L78" s="58" t="s">
        <v>35</v>
      </c>
      <c r="M78" s="69">
        <v>0.52780000000000005</v>
      </c>
      <c r="N78" s="29">
        <f t="shared" si="8"/>
        <v>0.63336000000000003</v>
      </c>
      <c r="O78" s="30">
        <f t="shared" si="9"/>
        <v>44.3352</v>
      </c>
      <c r="P78" s="31">
        <f t="shared" si="10"/>
        <v>53.835599999999999</v>
      </c>
      <c r="Q78" s="60"/>
      <c r="R78" s="61">
        <f t="shared" si="11"/>
        <v>0</v>
      </c>
      <c r="S78" s="42"/>
      <c r="T78" s="42"/>
      <c r="U78" s="266"/>
    </row>
    <row r="79" spans="1:21" ht="19.5" customHeight="1" thickTop="1" thickBot="1" x14ac:dyDescent="0.3">
      <c r="A79" s="36"/>
      <c r="B79" s="276"/>
      <c r="C79" s="304"/>
      <c r="D79" s="323"/>
      <c r="E79" s="328"/>
      <c r="F79" s="270"/>
      <c r="G79" s="270"/>
      <c r="H79" s="270"/>
      <c r="I79" s="271"/>
      <c r="J79" s="268"/>
      <c r="K79" s="62" t="s">
        <v>78</v>
      </c>
      <c r="L79" s="72" t="s">
        <v>37</v>
      </c>
      <c r="M79" s="64">
        <v>0.68005000000000004</v>
      </c>
      <c r="N79" s="29">
        <f t="shared" si="8"/>
        <v>0.81606000000000001</v>
      </c>
      <c r="O79" s="30">
        <f t="shared" si="9"/>
        <v>57.124200000000002</v>
      </c>
      <c r="P79" s="31">
        <f t="shared" si="10"/>
        <v>69.365099999999998</v>
      </c>
      <c r="Q79" s="73"/>
      <c r="R79" s="74">
        <f t="shared" si="11"/>
        <v>0</v>
      </c>
      <c r="S79" s="42"/>
      <c r="T79" s="42"/>
      <c r="U79" s="266"/>
    </row>
    <row r="80" spans="1:21" ht="19.5" customHeight="1" thickTop="1" thickBot="1" x14ac:dyDescent="0.3">
      <c r="A80" s="36"/>
      <c r="B80" s="276"/>
      <c r="C80" s="304"/>
      <c r="D80" s="323"/>
      <c r="E80" s="254">
        <v>13508</v>
      </c>
      <c r="F80" s="257" t="s">
        <v>40</v>
      </c>
      <c r="G80" s="257" t="s">
        <v>41</v>
      </c>
      <c r="H80" s="257" t="s">
        <v>42</v>
      </c>
      <c r="I80" s="260" t="s">
        <v>43</v>
      </c>
      <c r="J80" s="263" t="s">
        <v>25</v>
      </c>
      <c r="K80" s="67" t="s">
        <v>79</v>
      </c>
      <c r="L80" s="68" t="s">
        <v>35</v>
      </c>
      <c r="M80" s="69">
        <v>0.60899999999999999</v>
      </c>
      <c r="N80" s="29">
        <f t="shared" si="8"/>
        <v>0.73080000000000001</v>
      </c>
      <c r="O80" s="30">
        <f t="shared" si="9"/>
        <v>51.155999999999999</v>
      </c>
      <c r="P80" s="31">
        <f t="shared" si="10"/>
        <v>62.118000000000002</v>
      </c>
      <c r="Q80" s="70"/>
      <c r="R80" s="71">
        <f t="shared" si="11"/>
        <v>0</v>
      </c>
      <c r="S80" s="42"/>
      <c r="T80" s="42"/>
      <c r="U80" s="266"/>
    </row>
    <row r="81" spans="1:21" ht="19.5" customHeight="1" thickTop="1" thickBot="1" x14ac:dyDescent="0.3">
      <c r="A81" s="36"/>
      <c r="B81" s="276"/>
      <c r="C81" s="304"/>
      <c r="D81" s="323"/>
      <c r="E81" s="255"/>
      <c r="F81" s="258"/>
      <c r="G81" s="258"/>
      <c r="H81" s="258"/>
      <c r="I81" s="261"/>
      <c r="J81" s="264"/>
      <c r="K81" s="62" t="s">
        <v>79</v>
      </c>
      <c r="L81" s="63" t="s">
        <v>37</v>
      </c>
      <c r="M81" s="64">
        <v>0.83229999999999993</v>
      </c>
      <c r="N81" s="29">
        <f t="shared" si="8"/>
        <v>0.99875999999999987</v>
      </c>
      <c r="O81" s="30">
        <f t="shared" si="9"/>
        <v>69.913199999999989</v>
      </c>
      <c r="P81" s="31">
        <f t="shared" si="10"/>
        <v>84.894599999999983</v>
      </c>
      <c r="Q81" s="65"/>
      <c r="R81" s="66">
        <f t="shared" si="11"/>
        <v>0</v>
      </c>
      <c r="S81" s="42"/>
      <c r="T81" s="42"/>
      <c r="U81" s="266"/>
    </row>
    <row r="82" spans="1:21" ht="19.5" customHeight="1" thickTop="1" thickBot="1" x14ac:dyDescent="0.3">
      <c r="A82" s="36"/>
      <c r="B82" s="276"/>
      <c r="C82" s="304"/>
      <c r="D82" s="323"/>
      <c r="E82" s="255"/>
      <c r="F82" s="258"/>
      <c r="G82" s="258"/>
      <c r="H82" s="258"/>
      <c r="I82" s="261"/>
      <c r="J82" s="263" t="s">
        <v>29</v>
      </c>
      <c r="K82" s="67" t="s">
        <v>80</v>
      </c>
      <c r="L82" s="68" t="s">
        <v>35</v>
      </c>
      <c r="M82" s="69">
        <v>0.60899999999999999</v>
      </c>
      <c r="N82" s="29">
        <f t="shared" si="8"/>
        <v>0.73080000000000001</v>
      </c>
      <c r="O82" s="30">
        <f t="shared" si="9"/>
        <v>51.155999999999999</v>
      </c>
      <c r="P82" s="31">
        <f t="shared" si="10"/>
        <v>62.118000000000002</v>
      </c>
      <c r="Q82" s="70"/>
      <c r="R82" s="71">
        <f t="shared" si="11"/>
        <v>0</v>
      </c>
      <c r="S82" s="42"/>
      <c r="T82" s="42"/>
      <c r="U82" s="266"/>
    </row>
    <row r="83" spans="1:21" ht="19.5" customHeight="1" thickTop="1" thickBot="1" x14ac:dyDescent="0.3">
      <c r="A83" s="36"/>
      <c r="B83" s="276"/>
      <c r="C83" s="304"/>
      <c r="D83" s="323"/>
      <c r="E83" s="255"/>
      <c r="F83" s="258"/>
      <c r="G83" s="258"/>
      <c r="H83" s="258"/>
      <c r="I83" s="261"/>
      <c r="J83" s="268"/>
      <c r="K83" s="62" t="s">
        <v>80</v>
      </c>
      <c r="L83" s="72" t="s">
        <v>37</v>
      </c>
      <c r="M83" s="64">
        <v>0.83229999999999993</v>
      </c>
      <c r="N83" s="29">
        <f t="shared" si="8"/>
        <v>0.99875999999999987</v>
      </c>
      <c r="O83" s="30">
        <f t="shared" si="9"/>
        <v>69.913199999999989</v>
      </c>
      <c r="P83" s="31">
        <f t="shared" si="10"/>
        <v>84.894599999999983</v>
      </c>
      <c r="Q83" s="73"/>
      <c r="R83" s="74">
        <f t="shared" si="11"/>
        <v>0</v>
      </c>
      <c r="S83" s="42"/>
      <c r="T83" s="42"/>
      <c r="U83" s="266"/>
    </row>
    <row r="84" spans="1:21" ht="19.5" customHeight="1" thickTop="1" thickBot="1" x14ac:dyDescent="0.3">
      <c r="A84" s="36"/>
      <c r="B84" s="276"/>
      <c r="C84" s="304"/>
      <c r="D84" s="323"/>
      <c r="E84" s="255"/>
      <c r="F84" s="258"/>
      <c r="G84" s="258"/>
      <c r="H84" s="258"/>
      <c r="I84" s="261"/>
      <c r="J84" s="269" t="s">
        <v>31</v>
      </c>
      <c r="K84" s="67" t="s">
        <v>81</v>
      </c>
      <c r="L84" s="58" t="s">
        <v>35</v>
      </c>
      <c r="M84" s="69">
        <v>0.65975000000000006</v>
      </c>
      <c r="N84" s="29">
        <f t="shared" si="8"/>
        <v>0.79170000000000007</v>
      </c>
      <c r="O84" s="30">
        <f t="shared" si="9"/>
        <v>55.419000000000004</v>
      </c>
      <c r="P84" s="31">
        <f t="shared" si="10"/>
        <v>67.294499999999999</v>
      </c>
      <c r="Q84" s="60"/>
      <c r="R84" s="61">
        <f t="shared" si="11"/>
        <v>0</v>
      </c>
      <c r="S84" s="42"/>
      <c r="T84" s="42"/>
      <c r="U84" s="266"/>
    </row>
    <row r="85" spans="1:21" ht="19.5" customHeight="1" thickTop="1" thickBot="1" x14ac:dyDescent="0.3">
      <c r="A85" s="36"/>
      <c r="B85" s="276"/>
      <c r="C85" s="305"/>
      <c r="D85" s="324"/>
      <c r="E85" s="328"/>
      <c r="F85" s="270"/>
      <c r="G85" s="270"/>
      <c r="H85" s="270"/>
      <c r="I85" s="271"/>
      <c r="J85" s="268"/>
      <c r="K85" s="75" t="s">
        <v>81</v>
      </c>
      <c r="L85" s="72" t="s">
        <v>37</v>
      </c>
      <c r="M85" s="76">
        <v>0.88305</v>
      </c>
      <c r="N85" s="29">
        <f t="shared" si="8"/>
        <v>1.05966</v>
      </c>
      <c r="O85" s="30">
        <f t="shared" si="9"/>
        <v>74.176200000000009</v>
      </c>
      <c r="P85" s="31">
        <f t="shared" si="10"/>
        <v>90.071100000000001</v>
      </c>
      <c r="Q85" s="73"/>
      <c r="R85" s="74">
        <f t="shared" si="11"/>
        <v>0</v>
      </c>
      <c r="S85" s="42"/>
      <c r="T85" s="42"/>
      <c r="U85" s="267"/>
    </row>
    <row r="86" spans="1:21" ht="6.75" customHeight="1" thickTop="1" thickBot="1" x14ac:dyDescent="0.3">
      <c r="A86" s="36"/>
      <c r="B86" s="49"/>
      <c r="C86" s="50"/>
      <c r="D86" s="50"/>
      <c r="E86" s="50"/>
      <c r="F86" s="51"/>
      <c r="G86" s="51"/>
      <c r="H86" s="51"/>
      <c r="I86" s="51"/>
      <c r="J86" s="51"/>
      <c r="K86" s="51"/>
      <c r="L86" s="52"/>
      <c r="M86" s="53"/>
      <c r="N86" s="29"/>
      <c r="O86" s="30"/>
      <c r="P86" s="31"/>
      <c r="Q86" s="54"/>
      <c r="R86" s="55"/>
      <c r="S86" s="42"/>
      <c r="T86" s="42"/>
      <c r="U86" s="56"/>
    </row>
    <row r="87" spans="1:21" ht="32.25" customHeight="1" thickTop="1" thickBot="1" x14ac:dyDescent="0.3">
      <c r="A87" s="36"/>
      <c r="B87" s="276" t="s">
        <v>20</v>
      </c>
      <c r="C87" s="303"/>
      <c r="D87" s="322"/>
      <c r="E87" s="254">
        <v>13512</v>
      </c>
      <c r="F87" s="257" t="s">
        <v>40</v>
      </c>
      <c r="G87" s="257" t="s">
        <v>41</v>
      </c>
      <c r="H87" s="257" t="s">
        <v>42</v>
      </c>
      <c r="I87" s="384" t="s">
        <v>43</v>
      </c>
      <c r="J87" s="26" t="s">
        <v>82</v>
      </c>
      <c r="K87" s="27" t="s">
        <v>82</v>
      </c>
      <c r="L87" s="28" t="s">
        <v>37</v>
      </c>
      <c r="M87" s="29">
        <v>0.89319999999999999</v>
      </c>
      <c r="N87" s="29">
        <f t="shared" si="8"/>
        <v>1.0718399999999999</v>
      </c>
      <c r="O87" s="30">
        <f t="shared" si="9"/>
        <v>75.02879999999999</v>
      </c>
      <c r="P87" s="31">
        <f t="shared" si="10"/>
        <v>91.106399999999994</v>
      </c>
      <c r="Q87" s="32"/>
      <c r="R87" s="33">
        <f>Q87*P87</f>
        <v>0</v>
      </c>
      <c r="S87" s="42"/>
      <c r="T87" s="42"/>
      <c r="U87" s="265" t="s">
        <v>83</v>
      </c>
    </row>
    <row r="88" spans="1:21" ht="32.25" customHeight="1" thickTop="1" thickBot="1" x14ac:dyDescent="0.3">
      <c r="A88" s="36"/>
      <c r="B88" s="276"/>
      <c r="C88" s="304"/>
      <c r="D88" s="323"/>
      <c r="E88" s="255"/>
      <c r="F88" s="258"/>
      <c r="G88" s="258"/>
      <c r="H88" s="258"/>
      <c r="I88" s="385"/>
      <c r="J88" s="77" t="s">
        <v>84</v>
      </c>
      <c r="K88" s="78" t="s">
        <v>84</v>
      </c>
      <c r="L88" s="79" t="s">
        <v>37</v>
      </c>
      <c r="M88" s="80">
        <v>0.89319999999999999</v>
      </c>
      <c r="N88" s="29">
        <f t="shared" si="8"/>
        <v>1.0718399999999999</v>
      </c>
      <c r="O88" s="30">
        <f t="shared" si="9"/>
        <v>75.02879999999999</v>
      </c>
      <c r="P88" s="31">
        <f t="shared" si="10"/>
        <v>91.106399999999994</v>
      </c>
      <c r="Q88" s="81"/>
      <c r="R88" s="82">
        <f>Q88*P88</f>
        <v>0</v>
      </c>
      <c r="S88" s="42"/>
      <c r="T88" s="42"/>
      <c r="U88" s="266"/>
    </row>
    <row r="89" spans="1:21" ht="32.25" customHeight="1" thickTop="1" thickBot="1" x14ac:dyDescent="0.3">
      <c r="A89" s="36"/>
      <c r="B89" s="276"/>
      <c r="C89" s="305"/>
      <c r="D89" s="324"/>
      <c r="E89" s="328"/>
      <c r="F89" s="270"/>
      <c r="G89" s="270"/>
      <c r="H89" s="270"/>
      <c r="I89" s="386"/>
      <c r="J89" s="83" t="s">
        <v>85</v>
      </c>
      <c r="K89" s="84" t="s">
        <v>85</v>
      </c>
      <c r="L89" s="85" t="s">
        <v>37</v>
      </c>
      <c r="M89" s="86">
        <v>0.94395000000000007</v>
      </c>
      <c r="N89" s="29">
        <f t="shared" si="8"/>
        <v>1.1327400000000001</v>
      </c>
      <c r="O89" s="30">
        <f t="shared" si="9"/>
        <v>79.291800000000009</v>
      </c>
      <c r="P89" s="31">
        <f t="shared" si="10"/>
        <v>96.282900000000012</v>
      </c>
      <c r="Q89" s="87"/>
      <c r="R89" s="88">
        <f>Q89*P89</f>
        <v>0</v>
      </c>
      <c r="S89" s="42"/>
      <c r="T89" s="42"/>
      <c r="U89" s="267"/>
    </row>
    <row r="90" spans="1:21" ht="6.75" customHeight="1" thickTop="1" thickBot="1" x14ac:dyDescent="0.3">
      <c r="A90" s="36"/>
      <c r="B90" s="49"/>
      <c r="C90" s="50"/>
      <c r="D90" s="50"/>
      <c r="E90" s="50"/>
      <c r="F90" s="51"/>
      <c r="G90" s="51"/>
      <c r="H90" s="51"/>
      <c r="I90" s="51"/>
      <c r="J90" s="51"/>
      <c r="K90" s="51"/>
      <c r="L90" s="52"/>
      <c r="M90" s="53"/>
      <c r="N90" s="29"/>
      <c r="O90" s="30"/>
      <c r="P90" s="31"/>
      <c r="Q90" s="54"/>
      <c r="R90" s="55"/>
      <c r="S90" s="42"/>
      <c r="T90" s="42"/>
      <c r="U90" s="56"/>
    </row>
    <row r="91" spans="1:21" ht="19.5" customHeight="1" thickTop="1" thickBot="1" x14ac:dyDescent="0.3">
      <c r="A91" s="36"/>
      <c r="B91" s="276" t="s">
        <v>86</v>
      </c>
      <c r="C91" s="303"/>
      <c r="D91" s="322"/>
      <c r="E91" s="254">
        <v>13002</v>
      </c>
      <c r="F91" s="257" t="s">
        <v>21</v>
      </c>
      <c r="G91" s="257" t="s">
        <v>33</v>
      </c>
      <c r="H91" s="257" t="s">
        <v>23</v>
      </c>
      <c r="I91" s="260" t="s">
        <v>24</v>
      </c>
      <c r="J91" s="263" t="s">
        <v>25</v>
      </c>
      <c r="K91" s="67" t="s">
        <v>87</v>
      </c>
      <c r="L91" s="68" t="s">
        <v>35</v>
      </c>
      <c r="M91" s="69">
        <v>0.4466</v>
      </c>
      <c r="N91" s="29">
        <f t="shared" si="8"/>
        <v>0.53591999999999995</v>
      </c>
      <c r="O91" s="30">
        <f t="shared" si="9"/>
        <v>37.514399999999995</v>
      </c>
      <c r="P91" s="31">
        <f t="shared" si="10"/>
        <v>45.553199999999997</v>
      </c>
      <c r="Q91" s="70"/>
      <c r="R91" s="71">
        <f t="shared" ref="R91:R102" si="12">Q91*P91</f>
        <v>0</v>
      </c>
      <c r="S91" s="42"/>
      <c r="T91" s="42"/>
      <c r="U91" s="265" t="s">
        <v>88</v>
      </c>
    </row>
    <row r="92" spans="1:21" ht="19.5" customHeight="1" thickTop="1" thickBot="1" x14ac:dyDescent="0.3">
      <c r="A92" s="36"/>
      <c r="B92" s="276"/>
      <c r="C92" s="304"/>
      <c r="D92" s="323"/>
      <c r="E92" s="255"/>
      <c r="F92" s="258"/>
      <c r="G92" s="258"/>
      <c r="H92" s="258"/>
      <c r="I92" s="261"/>
      <c r="J92" s="264"/>
      <c r="K92" s="62" t="s">
        <v>87</v>
      </c>
      <c r="L92" s="63" t="s">
        <v>37</v>
      </c>
      <c r="M92" s="64">
        <v>0.55825000000000002</v>
      </c>
      <c r="N92" s="29">
        <f t="shared" si="8"/>
        <v>0.66990000000000005</v>
      </c>
      <c r="O92" s="30">
        <f t="shared" si="9"/>
        <v>46.893000000000001</v>
      </c>
      <c r="P92" s="31">
        <f t="shared" si="10"/>
        <v>56.941500000000005</v>
      </c>
      <c r="Q92" s="65"/>
      <c r="R92" s="66">
        <f t="shared" si="12"/>
        <v>0</v>
      </c>
      <c r="S92" s="42"/>
      <c r="T92" s="42"/>
      <c r="U92" s="266"/>
    </row>
    <row r="93" spans="1:21" ht="19.5" customHeight="1" thickTop="1" thickBot="1" x14ac:dyDescent="0.3">
      <c r="A93" s="36"/>
      <c r="B93" s="276"/>
      <c r="C93" s="304"/>
      <c r="D93" s="323"/>
      <c r="E93" s="255"/>
      <c r="F93" s="258"/>
      <c r="G93" s="258"/>
      <c r="H93" s="258"/>
      <c r="I93" s="261"/>
      <c r="J93" s="263" t="s">
        <v>29</v>
      </c>
      <c r="K93" s="67" t="s">
        <v>89</v>
      </c>
      <c r="L93" s="68" t="s">
        <v>35</v>
      </c>
      <c r="M93" s="69">
        <v>0.4466</v>
      </c>
      <c r="N93" s="29">
        <f t="shared" si="8"/>
        <v>0.53591999999999995</v>
      </c>
      <c r="O93" s="30">
        <f t="shared" si="9"/>
        <v>37.514399999999995</v>
      </c>
      <c r="P93" s="31">
        <f t="shared" si="10"/>
        <v>45.553199999999997</v>
      </c>
      <c r="Q93" s="70"/>
      <c r="R93" s="71">
        <f t="shared" si="12"/>
        <v>0</v>
      </c>
      <c r="S93" s="42"/>
      <c r="T93" s="42"/>
      <c r="U93" s="266"/>
    </row>
    <row r="94" spans="1:21" ht="19.5" customHeight="1" thickTop="1" thickBot="1" x14ac:dyDescent="0.3">
      <c r="A94" s="36"/>
      <c r="B94" s="276"/>
      <c r="C94" s="304"/>
      <c r="D94" s="323"/>
      <c r="E94" s="255"/>
      <c r="F94" s="258"/>
      <c r="G94" s="258"/>
      <c r="H94" s="258"/>
      <c r="I94" s="261"/>
      <c r="J94" s="268"/>
      <c r="K94" s="62" t="s">
        <v>89</v>
      </c>
      <c r="L94" s="72" t="s">
        <v>37</v>
      </c>
      <c r="M94" s="64">
        <v>0.55825000000000002</v>
      </c>
      <c r="N94" s="29">
        <f t="shared" si="8"/>
        <v>0.66990000000000005</v>
      </c>
      <c r="O94" s="30">
        <f t="shared" si="9"/>
        <v>46.893000000000001</v>
      </c>
      <c r="P94" s="31">
        <f t="shared" si="10"/>
        <v>56.941500000000005</v>
      </c>
      <c r="Q94" s="73"/>
      <c r="R94" s="74">
        <f t="shared" si="12"/>
        <v>0</v>
      </c>
      <c r="S94" s="42"/>
      <c r="T94" s="42"/>
      <c r="U94" s="266"/>
    </row>
    <row r="95" spans="1:21" ht="19.5" customHeight="1" thickTop="1" thickBot="1" x14ac:dyDescent="0.3">
      <c r="A95" s="36"/>
      <c r="B95" s="276"/>
      <c r="C95" s="304"/>
      <c r="D95" s="323"/>
      <c r="E95" s="255"/>
      <c r="F95" s="258"/>
      <c r="G95" s="258"/>
      <c r="H95" s="258"/>
      <c r="I95" s="261"/>
      <c r="J95" s="269" t="s">
        <v>31</v>
      </c>
      <c r="K95" s="67" t="s">
        <v>90</v>
      </c>
      <c r="L95" s="58" t="s">
        <v>35</v>
      </c>
      <c r="M95" s="69">
        <v>0.50749999999999995</v>
      </c>
      <c r="N95" s="29">
        <f t="shared" si="8"/>
        <v>0.60899999999999999</v>
      </c>
      <c r="O95" s="30">
        <f t="shared" si="9"/>
        <v>42.629999999999995</v>
      </c>
      <c r="P95" s="31">
        <f t="shared" si="10"/>
        <v>51.765000000000001</v>
      </c>
      <c r="Q95" s="60"/>
      <c r="R95" s="61">
        <f t="shared" si="12"/>
        <v>0</v>
      </c>
      <c r="S95" s="42"/>
      <c r="T95" s="42"/>
      <c r="U95" s="266"/>
    </row>
    <row r="96" spans="1:21" ht="19.5" customHeight="1" thickTop="1" thickBot="1" x14ac:dyDescent="0.3">
      <c r="A96" s="36"/>
      <c r="B96" s="276"/>
      <c r="C96" s="304"/>
      <c r="D96" s="323"/>
      <c r="E96" s="328"/>
      <c r="F96" s="270"/>
      <c r="G96" s="270"/>
      <c r="H96" s="270"/>
      <c r="I96" s="271"/>
      <c r="J96" s="268"/>
      <c r="K96" s="62" t="s">
        <v>90</v>
      </c>
      <c r="L96" s="72" t="s">
        <v>37</v>
      </c>
      <c r="M96" s="64">
        <v>0.60899999999999999</v>
      </c>
      <c r="N96" s="29">
        <f t="shared" si="8"/>
        <v>0.73080000000000001</v>
      </c>
      <c r="O96" s="30">
        <f t="shared" si="9"/>
        <v>51.155999999999999</v>
      </c>
      <c r="P96" s="31">
        <f t="shared" si="10"/>
        <v>62.118000000000002</v>
      </c>
      <c r="Q96" s="73"/>
      <c r="R96" s="74">
        <f t="shared" si="12"/>
        <v>0</v>
      </c>
      <c r="S96" s="42"/>
      <c r="T96" s="42"/>
      <c r="U96" s="266"/>
    </row>
    <row r="97" spans="1:21" ht="19.5" customHeight="1" thickTop="1" thickBot="1" x14ac:dyDescent="0.3">
      <c r="A97" s="36"/>
      <c r="B97" s="276"/>
      <c r="C97" s="304"/>
      <c r="D97" s="323"/>
      <c r="E97" s="254">
        <v>13502</v>
      </c>
      <c r="F97" s="257" t="s">
        <v>40</v>
      </c>
      <c r="G97" s="257" t="s">
        <v>41</v>
      </c>
      <c r="H97" s="257" t="s">
        <v>42</v>
      </c>
      <c r="I97" s="260" t="s">
        <v>43</v>
      </c>
      <c r="J97" s="263" t="s">
        <v>25</v>
      </c>
      <c r="K97" s="67" t="s">
        <v>91</v>
      </c>
      <c r="L97" s="68" t="s">
        <v>35</v>
      </c>
      <c r="M97" s="69">
        <v>0.55825000000000002</v>
      </c>
      <c r="N97" s="29">
        <f t="shared" si="8"/>
        <v>0.66990000000000005</v>
      </c>
      <c r="O97" s="30">
        <f t="shared" si="9"/>
        <v>46.893000000000001</v>
      </c>
      <c r="P97" s="31">
        <f t="shared" si="10"/>
        <v>56.941500000000005</v>
      </c>
      <c r="Q97" s="70"/>
      <c r="R97" s="71">
        <f t="shared" si="12"/>
        <v>0</v>
      </c>
      <c r="S97" s="42"/>
      <c r="T97" s="42"/>
      <c r="U97" s="266"/>
    </row>
    <row r="98" spans="1:21" ht="19.5" customHeight="1" thickTop="1" thickBot="1" x14ac:dyDescent="0.3">
      <c r="A98" s="36"/>
      <c r="B98" s="276"/>
      <c r="C98" s="304"/>
      <c r="D98" s="323"/>
      <c r="E98" s="255"/>
      <c r="F98" s="258"/>
      <c r="G98" s="258"/>
      <c r="H98" s="258"/>
      <c r="I98" s="261"/>
      <c r="J98" s="264"/>
      <c r="K98" s="62" t="s">
        <v>91</v>
      </c>
      <c r="L98" s="63" t="s">
        <v>37</v>
      </c>
      <c r="M98" s="64">
        <v>0.70034999999999992</v>
      </c>
      <c r="N98" s="29">
        <f t="shared" si="8"/>
        <v>0.84041999999999994</v>
      </c>
      <c r="O98" s="30">
        <f t="shared" si="9"/>
        <v>58.829399999999993</v>
      </c>
      <c r="P98" s="31">
        <f t="shared" si="10"/>
        <v>71.435699999999997</v>
      </c>
      <c r="Q98" s="65"/>
      <c r="R98" s="66">
        <f t="shared" si="12"/>
        <v>0</v>
      </c>
      <c r="S98" s="42"/>
      <c r="T98" s="42"/>
      <c r="U98" s="266"/>
    </row>
    <row r="99" spans="1:21" ht="19.5" customHeight="1" thickTop="1" thickBot="1" x14ac:dyDescent="0.3">
      <c r="A99" s="36"/>
      <c r="B99" s="276"/>
      <c r="C99" s="304"/>
      <c r="D99" s="323"/>
      <c r="E99" s="255"/>
      <c r="F99" s="258"/>
      <c r="G99" s="258"/>
      <c r="H99" s="258"/>
      <c r="I99" s="261"/>
      <c r="J99" s="263" t="s">
        <v>29</v>
      </c>
      <c r="K99" s="67" t="s">
        <v>92</v>
      </c>
      <c r="L99" s="68" t="s">
        <v>35</v>
      </c>
      <c r="M99" s="69">
        <v>0.55825000000000002</v>
      </c>
      <c r="N99" s="29">
        <f t="shared" si="8"/>
        <v>0.66990000000000005</v>
      </c>
      <c r="O99" s="30">
        <f t="shared" si="9"/>
        <v>46.893000000000001</v>
      </c>
      <c r="P99" s="31">
        <f t="shared" si="10"/>
        <v>56.941500000000005</v>
      </c>
      <c r="Q99" s="70"/>
      <c r="R99" s="71">
        <f t="shared" si="12"/>
        <v>0</v>
      </c>
      <c r="S99" s="42"/>
      <c r="T99" s="42"/>
      <c r="U99" s="266"/>
    </row>
    <row r="100" spans="1:21" ht="19.5" customHeight="1" thickTop="1" thickBot="1" x14ac:dyDescent="0.3">
      <c r="A100" s="36"/>
      <c r="B100" s="276"/>
      <c r="C100" s="304"/>
      <c r="D100" s="323"/>
      <c r="E100" s="255"/>
      <c r="F100" s="258"/>
      <c r="G100" s="258"/>
      <c r="H100" s="258"/>
      <c r="I100" s="261"/>
      <c r="J100" s="268"/>
      <c r="K100" s="62" t="s">
        <v>92</v>
      </c>
      <c r="L100" s="72" t="s">
        <v>37</v>
      </c>
      <c r="M100" s="64">
        <v>0.70034999999999992</v>
      </c>
      <c r="N100" s="29">
        <f t="shared" si="8"/>
        <v>0.84041999999999994</v>
      </c>
      <c r="O100" s="30">
        <f t="shared" si="9"/>
        <v>58.829399999999993</v>
      </c>
      <c r="P100" s="31">
        <f t="shared" si="10"/>
        <v>71.435699999999997</v>
      </c>
      <c r="Q100" s="73"/>
      <c r="R100" s="74">
        <f t="shared" si="12"/>
        <v>0</v>
      </c>
      <c r="S100" s="42"/>
      <c r="T100" s="42"/>
      <c r="U100" s="266"/>
    </row>
    <row r="101" spans="1:21" ht="19.5" customHeight="1" thickTop="1" thickBot="1" x14ac:dyDescent="0.3">
      <c r="A101" s="36"/>
      <c r="B101" s="276"/>
      <c r="C101" s="304"/>
      <c r="D101" s="323"/>
      <c r="E101" s="255"/>
      <c r="F101" s="258"/>
      <c r="G101" s="258"/>
      <c r="H101" s="258"/>
      <c r="I101" s="261"/>
      <c r="J101" s="269" t="s">
        <v>31</v>
      </c>
      <c r="K101" s="67" t="s">
        <v>93</v>
      </c>
      <c r="L101" s="58" t="s">
        <v>35</v>
      </c>
      <c r="M101" s="69">
        <v>0.60899999999999999</v>
      </c>
      <c r="N101" s="29">
        <f t="shared" si="8"/>
        <v>0.73080000000000001</v>
      </c>
      <c r="O101" s="30">
        <f t="shared" si="9"/>
        <v>51.155999999999999</v>
      </c>
      <c r="P101" s="31">
        <f t="shared" si="10"/>
        <v>62.118000000000002</v>
      </c>
      <c r="Q101" s="60"/>
      <c r="R101" s="61">
        <f t="shared" si="12"/>
        <v>0</v>
      </c>
      <c r="S101" s="42"/>
      <c r="T101" s="42"/>
      <c r="U101" s="266"/>
    </row>
    <row r="102" spans="1:21" ht="19.5" customHeight="1" thickTop="1" thickBot="1" x14ac:dyDescent="0.3">
      <c r="A102" s="36"/>
      <c r="B102" s="276"/>
      <c r="C102" s="305"/>
      <c r="D102" s="324"/>
      <c r="E102" s="328"/>
      <c r="F102" s="270"/>
      <c r="G102" s="270"/>
      <c r="H102" s="270"/>
      <c r="I102" s="271"/>
      <c r="J102" s="268"/>
      <c r="K102" s="75" t="s">
        <v>93</v>
      </c>
      <c r="L102" s="72" t="s">
        <v>37</v>
      </c>
      <c r="M102" s="76">
        <v>0.75109999999999999</v>
      </c>
      <c r="N102" s="29">
        <f t="shared" si="8"/>
        <v>0.90132000000000001</v>
      </c>
      <c r="O102" s="30">
        <f t="shared" si="9"/>
        <v>63.092399999999998</v>
      </c>
      <c r="P102" s="31">
        <f t="shared" si="10"/>
        <v>76.612200000000001</v>
      </c>
      <c r="Q102" s="73"/>
      <c r="R102" s="74">
        <f t="shared" si="12"/>
        <v>0</v>
      </c>
      <c r="S102" s="42"/>
      <c r="T102" s="42"/>
      <c r="U102" s="267"/>
    </row>
    <row r="103" spans="1:21" ht="6.75" customHeight="1" thickTop="1" thickBot="1" x14ac:dyDescent="0.3">
      <c r="A103" s="36"/>
      <c r="B103" s="49"/>
      <c r="C103" s="50"/>
      <c r="D103" s="50"/>
      <c r="E103" s="50"/>
      <c r="F103" s="51"/>
      <c r="G103" s="51"/>
      <c r="H103" s="51"/>
      <c r="I103" s="51"/>
      <c r="J103" s="51"/>
      <c r="K103" s="51"/>
      <c r="L103" s="52"/>
      <c r="M103" s="53"/>
      <c r="N103" s="29"/>
      <c r="O103" s="30"/>
      <c r="P103" s="31"/>
      <c r="Q103" s="54"/>
      <c r="R103" s="55"/>
      <c r="S103" s="42"/>
      <c r="T103" s="42"/>
      <c r="U103" s="56"/>
    </row>
    <row r="104" spans="1:21" ht="19.5" customHeight="1" thickTop="1" thickBot="1" x14ac:dyDescent="0.3">
      <c r="A104" s="36"/>
      <c r="B104" s="276" t="s">
        <v>86</v>
      </c>
      <c r="C104" s="303"/>
      <c r="D104" s="322"/>
      <c r="E104" s="254">
        <v>13009</v>
      </c>
      <c r="F104" s="257" t="s">
        <v>21</v>
      </c>
      <c r="G104" s="257" t="s">
        <v>33</v>
      </c>
      <c r="H104" s="257" t="s">
        <v>23</v>
      </c>
      <c r="I104" s="260" t="s">
        <v>24</v>
      </c>
      <c r="J104" s="263" t="s">
        <v>25</v>
      </c>
      <c r="K104" s="67" t="s">
        <v>94</v>
      </c>
      <c r="L104" s="68" t="s">
        <v>35</v>
      </c>
      <c r="M104" s="69">
        <v>0.62</v>
      </c>
      <c r="N104" s="29">
        <f t="shared" si="8"/>
        <v>0.74399999999999999</v>
      </c>
      <c r="O104" s="30">
        <f t="shared" si="9"/>
        <v>52.08</v>
      </c>
      <c r="P104" s="31">
        <f t="shared" si="10"/>
        <v>63.24</v>
      </c>
      <c r="Q104" s="70"/>
      <c r="R104" s="71">
        <f t="shared" ref="R104:R115" si="13">Q104*P104</f>
        <v>0</v>
      </c>
      <c r="S104" s="42"/>
      <c r="T104" s="42"/>
      <c r="U104" s="265" t="s">
        <v>95</v>
      </c>
    </row>
    <row r="105" spans="1:21" ht="19.5" customHeight="1" thickTop="1" thickBot="1" x14ac:dyDescent="0.3">
      <c r="A105" s="36"/>
      <c r="B105" s="276"/>
      <c r="C105" s="304"/>
      <c r="D105" s="323"/>
      <c r="E105" s="255"/>
      <c r="F105" s="258"/>
      <c r="G105" s="258"/>
      <c r="H105" s="258"/>
      <c r="I105" s="261"/>
      <c r="J105" s="264"/>
      <c r="K105" s="62" t="s">
        <v>94</v>
      </c>
      <c r="L105" s="63" t="s">
        <v>37</v>
      </c>
      <c r="M105" s="64">
        <v>0.78</v>
      </c>
      <c r="N105" s="29">
        <f t="shared" si="8"/>
        <v>0.93600000000000005</v>
      </c>
      <c r="O105" s="30">
        <f t="shared" si="9"/>
        <v>65.52000000000001</v>
      </c>
      <c r="P105" s="31">
        <f t="shared" si="10"/>
        <v>79.56</v>
      </c>
      <c r="Q105" s="65"/>
      <c r="R105" s="66">
        <f t="shared" si="13"/>
        <v>0</v>
      </c>
      <c r="S105" s="42"/>
      <c r="T105" s="42"/>
      <c r="U105" s="266"/>
    </row>
    <row r="106" spans="1:21" ht="19.5" customHeight="1" thickTop="1" thickBot="1" x14ac:dyDescent="0.3">
      <c r="A106" s="36"/>
      <c r="B106" s="276"/>
      <c r="C106" s="304"/>
      <c r="D106" s="323"/>
      <c r="E106" s="255"/>
      <c r="F106" s="258"/>
      <c r="G106" s="258"/>
      <c r="H106" s="258"/>
      <c r="I106" s="261"/>
      <c r="J106" s="263" t="s">
        <v>29</v>
      </c>
      <c r="K106" s="67" t="s">
        <v>96</v>
      </c>
      <c r="L106" s="68" t="s">
        <v>35</v>
      </c>
      <c r="M106" s="69">
        <v>0.62</v>
      </c>
      <c r="N106" s="29">
        <f t="shared" si="8"/>
        <v>0.74399999999999999</v>
      </c>
      <c r="O106" s="30">
        <f t="shared" si="9"/>
        <v>52.08</v>
      </c>
      <c r="P106" s="31">
        <f t="shared" si="10"/>
        <v>63.24</v>
      </c>
      <c r="Q106" s="70"/>
      <c r="R106" s="71">
        <f t="shared" si="13"/>
        <v>0</v>
      </c>
      <c r="S106" s="42"/>
      <c r="T106" s="42"/>
      <c r="U106" s="266"/>
    </row>
    <row r="107" spans="1:21" ht="19.5" customHeight="1" thickTop="1" thickBot="1" x14ac:dyDescent="0.3">
      <c r="A107" s="36"/>
      <c r="B107" s="276"/>
      <c r="C107" s="304"/>
      <c r="D107" s="323"/>
      <c r="E107" s="255"/>
      <c r="F107" s="258"/>
      <c r="G107" s="258"/>
      <c r="H107" s="258"/>
      <c r="I107" s="261"/>
      <c r="J107" s="268"/>
      <c r="K107" s="62" t="s">
        <v>96</v>
      </c>
      <c r="L107" s="72" t="s">
        <v>37</v>
      </c>
      <c r="M107" s="64">
        <v>0.78</v>
      </c>
      <c r="N107" s="29">
        <f t="shared" si="8"/>
        <v>0.93600000000000005</v>
      </c>
      <c r="O107" s="30">
        <f t="shared" si="9"/>
        <v>65.52000000000001</v>
      </c>
      <c r="P107" s="31">
        <f t="shared" si="10"/>
        <v>79.56</v>
      </c>
      <c r="Q107" s="73"/>
      <c r="R107" s="74">
        <f t="shared" si="13"/>
        <v>0</v>
      </c>
      <c r="S107" s="42"/>
      <c r="T107" s="42"/>
      <c r="U107" s="266"/>
    </row>
    <row r="108" spans="1:21" ht="19.5" customHeight="1" thickTop="1" thickBot="1" x14ac:dyDescent="0.3">
      <c r="A108" s="36"/>
      <c r="B108" s="276"/>
      <c r="C108" s="304"/>
      <c r="D108" s="323"/>
      <c r="E108" s="255"/>
      <c r="F108" s="258"/>
      <c r="G108" s="258"/>
      <c r="H108" s="258"/>
      <c r="I108" s="261"/>
      <c r="J108" s="269" t="s">
        <v>31</v>
      </c>
      <c r="K108" s="67" t="s">
        <v>97</v>
      </c>
      <c r="L108" s="58" t="s">
        <v>35</v>
      </c>
      <c r="M108" s="69">
        <v>0.67</v>
      </c>
      <c r="N108" s="29">
        <f t="shared" si="8"/>
        <v>0.80400000000000005</v>
      </c>
      <c r="O108" s="30">
        <f t="shared" si="9"/>
        <v>56.28</v>
      </c>
      <c r="P108" s="31">
        <f t="shared" si="10"/>
        <v>68.34</v>
      </c>
      <c r="Q108" s="60"/>
      <c r="R108" s="61">
        <f t="shared" si="13"/>
        <v>0</v>
      </c>
      <c r="S108" s="42"/>
      <c r="T108" s="42"/>
      <c r="U108" s="266"/>
    </row>
    <row r="109" spans="1:21" ht="19.5" customHeight="1" thickTop="1" thickBot="1" x14ac:dyDescent="0.3">
      <c r="A109" s="36"/>
      <c r="B109" s="276"/>
      <c r="C109" s="304"/>
      <c r="D109" s="323"/>
      <c r="E109" s="328"/>
      <c r="F109" s="270"/>
      <c r="G109" s="270"/>
      <c r="H109" s="270"/>
      <c r="I109" s="271"/>
      <c r="J109" s="268"/>
      <c r="K109" s="62" t="s">
        <v>97</v>
      </c>
      <c r="L109" s="72" t="s">
        <v>37</v>
      </c>
      <c r="M109" s="64">
        <v>0.83</v>
      </c>
      <c r="N109" s="29">
        <f t="shared" si="8"/>
        <v>0.996</v>
      </c>
      <c r="O109" s="30">
        <f t="shared" si="9"/>
        <v>69.72</v>
      </c>
      <c r="P109" s="31">
        <f t="shared" si="10"/>
        <v>84.66</v>
      </c>
      <c r="Q109" s="73"/>
      <c r="R109" s="74">
        <f t="shared" si="13"/>
        <v>0</v>
      </c>
      <c r="S109" s="42"/>
      <c r="T109" s="42"/>
      <c r="U109" s="266"/>
    </row>
    <row r="110" spans="1:21" ht="19.5" customHeight="1" thickTop="1" thickBot="1" x14ac:dyDescent="0.3">
      <c r="A110" s="36"/>
      <c r="B110" s="276"/>
      <c r="C110" s="304"/>
      <c r="D110" s="323"/>
      <c r="E110" s="254">
        <v>13509</v>
      </c>
      <c r="F110" s="257" t="s">
        <v>40</v>
      </c>
      <c r="G110" s="257" t="s">
        <v>41</v>
      </c>
      <c r="H110" s="257" t="s">
        <v>42</v>
      </c>
      <c r="I110" s="260" t="s">
        <v>43</v>
      </c>
      <c r="J110" s="263" t="s">
        <v>25</v>
      </c>
      <c r="K110" s="67" t="s">
        <v>98</v>
      </c>
      <c r="L110" s="68" t="s">
        <v>35</v>
      </c>
      <c r="M110" s="69">
        <v>0.76</v>
      </c>
      <c r="N110" s="29">
        <f t="shared" si="8"/>
        <v>0.91200000000000003</v>
      </c>
      <c r="O110" s="30">
        <f t="shared" si="9"/>
        <v>63.84</v>
      </c>
      <c r="P110" s="31">
        <f t="shared" si="10"/>
        <v>77.52</v>
      </c>
      <c r="Q110" s="70"/>
      <c r="R110" s="71">
        <f t="shared" si="13"/>
        <v>0</v>
      </c>
      <c r="S110" s="42"/>
      <c r="T110" s="42"/>
      <c r="U110" s="266"/>
    </row>
    <row r="111" spans="1:21" ht="19.5" customHeight="1" thickTop="1" thickBot="1" x14ac:dyDescent="0.3">
      <c r="A111" s="36"/>
      <c r="B111" s="276"/>
      <c r="C111" s="304"/>
      <c r="D111" s="323"/>
      <c r="E111" s="255"/>
      <c r="F111" s="258"/>
      <c r="G111" s="258"/>
      <c r="H111" s="258"/>
      <c r="I111" s="261"/>
      <c r="J111" s="264"/>
      <c r="K111" s="62" t="s">
        <v>98</v>
      </c>
      <c r="L111" s="63" t="s">
        <v>37</v>
      </c>
      <c r="M111" s="64">
        <v>0.94</v>
      </c>
      <c r="N111" s="29">
        <f t="shared" si="8"/>
        <v>1.1279999999999999</v>
      </c>
      <c r="O111" s="30">
        <f t="shared" si="9"/>
        <v>78.959999999999994</v>
      </c>
      <c r="P111" s="31">
        <f t="shared" si="10"/>
        <v>95.88</v>
      </c>
      <c r="Q111" s="65"/>
      <c r="R111" s="66">
        <f t="shared" si="13"/>
        <v>0</v>
      </c>
      <c r="S111" s="42"/>
      <c r="T111" s="42"/>
      <c r="U111" s="266"/>
    </row>
    <row r="112" spans="1:21" ht="19.5" customHeight="1" thickTop="1" thickBot="1" x14ac:dyDescent="0.3">
      <c r="A112" s="36"/>
      <c r="B112" s="276"/>
      <c r="C112" s="304"/>
      <c r="D112" s="323"/>
      <c r="E112" s="255"/>
      <c r="F112" s="258"/>
      <c r="G112" s="258"/>
      <c r="H112" s="258"/>
      <c r="I112" s="261"/>
      <c r="J112" s="263" t="s">
        <v>29</v>
      </c>
      <c r="K112" s="67" t="s">
        <v>99</v>
      </c>
      <c r="L112" s="68" t="s">
        <v>35</v>
      </c>
      <c r="M112" s="69">
        <v>0.76</v>
      </c>
      <c r="N112" s="29">
        <f t="shared" si="8"/>
        <v>0.91200000000000003</v>
      </c>
      <c r="O112" s="30">
        <f t="shared" si="9"/>
        <v>63.84</v>
      </c>
      <c r="P112" s="31">
        <f t="shared" si="10"/>
        <v>77.52</v>
      </c>
      <c r="Q112" s="70"/>
      <c r="R112" s="71">
        <f t="shared" si="13"/>
        <v>0</v>
      </c>
      <c r="S112" s="42"/>
      <c r="T112" s="42"/>
      <c r="U112" s="266"/>
    </row>
    <row r="113" spans="1:21" ht="19.5" customHeight="1" thickTop="1" thickBot="1" x14ac:dyDescent="0.3">
      <c r="A113" s="36"/>
      <c r="B113" s="276"/>
      <c r="C113" s="304"/>
      <c r="D113" s="323"/>
      <c r="E113" s="255"/>
      <c r="F113" s="258"/>
      <c r="G113" s="258"/>
      <c r="H113" s="258"/>
      <c r="I113" s="261"/>
      <c r="J113" s="268"/>
      <c r="K113" s="62" t="s">
        <v>99</v>
      </c>
      <c r="L113" s="72" t="s">
        <v>37</v>
      </c>
      <c r="M113" s="64">
        <v>0.94</v>
      </c>
      <c r="N113" s="29">
        <f t="shared" si="8"/>
        <v>1.1279999999999999</v>
      </c>
      <c r="O113" s="30">
        <f t="shared" si="9"/>
        <v>78.959999999999994</v>
      </c>
      <c r="P113" s="31">
        <f t="shared" si="10"/>
        <v>95.88</v>
      </c>
      <c r="Q113" s="73"/>
      <c r="R113" s="74">
        <f t="shared" si="13"/>
        <v>0</v>
      </c>
      <c r="S113" s="42"/>
      <c r="T113" s="42"/>
      <c r="U113" s="266"/>
    </row>
    <row r="114" spans="1:21" ht="19.5" customHeight="1" thickTop="1" thickBot="1" x14ac:dyDescent="0.3">
      <c r="A114" s="36"/>
      <c r="B114" s="276"/>
      <c r="C114" s="304"/>
      <c r="D114" s="323"/>
      <c r="E114" s="255"/>
      <c r="F114" s="258"/>
      <c r="G114" s="258"/>
      <c r="H114" s="258"/>
      <c r="I114" s="261"/>
      <c r="J114" s="269" t="s">
        <v>31</v>
      </c>
      <c r="K114" s="67" t="s">
        <v>100</v>
      </c>
      <c r="L114" s="58" t="s">
        <v>35</v>
      </c>
      <c r="M114" s="69">
        <v>0.81</v>
      </c>
      <c r="N114" s="29">
        <f t="shared" si="8"/>
        <v>0.97200000000000009</v>
      </c>
      <c r="O114" s="30">
        <f t="shared" si="9"/>
        <v>68.040000000000006</v>
      </c>
      <c r="P114" s="31">
        <f t="shared" si="10"/>
        <v>82.62</v>
      </c>
      <c r="Q114" s="60"/>
      <c r="R114" s="61">
        <f t="shared" si="13"/>
        <v>0</v>
      </c>
      <c r="S114" s="42"/>
      <c r="T114" s="42"/>
      <c r="U114" s="266"/>
    </row>
    <row r="115" spans="1:21" ht="19.5" customHeight="1" thickTop="1" thickBot="1" x14ac:dyDescent="0.3">
      <c r="A115" s="36"/>
      <c r="B115" s="276"/>
      <c r="C115" s="305"/>
      <c r="D115" s="324"/>
      <c r="E115" s="328"/>
      <c r="F115" s="270"/>
      <c r="G115" s="270"/>
      <c r="H115" s="270"/>
      <c r="I115" s="271"/>
      <c r="J115" s="268"/>
      <c r="K115" s="75" t="s">
        <v>100</v>
      </c>
      <c r="L115" s="72" t="s">
        <v>37</v>
      </c>
      <c r="M115" s="76">
        <v>0.99</v>
      </c>
      <c r="N115" s="29">
        <f t="shared" si="8"/>
        <v>1.1879999999999999</v>
      </c>
      <c r="O115" s="30">
        <f t="shared" si="9"/>
        <v>83.16</v>
      </c>
      <c r="P115" s="31">
        <f t="shared" si="10"/>
        <v>100.97999999999999</v>
      </c>
      <c r="Q115" s="73"/>
      <c r="R115" s="74">
        <f t="shared" si="13"/>
        <v>0</v>
      </c>
      <c r="S115" s="42"/>
      <c r="T115" s="42"/>
      <c r="U115" s="267"/>
    </row>
    <row r="116" spans="1:21" ht="6.75" customHeight="1" thickTop="1" thickBot="1" x14ac:dyDescent="0.3">
      <c r="A116" s="36"/>
      <c r="B116" s="49"/>
      <c r="C116" s="50"/>
      <c r="D116" s="50"/>
      <c r="E116" s="50"/>
      <c r="F116" s="51"/>
      <c r="G116" s="51"/>
      <c r="H116" s="51"/>
      <c r="I116" s="51"/>
      <c r="J116" s="51"/>
      <c r="K116" s="51"/>
      <c r="L116" s="52"/>
      <c r="M116" s="53"/>
      <c r="N116" s="29"/>
      <c r="O116" s="30"/>
      <c r="P116" s="31"/>
      <c r="Q116" s="54"/>
      <c r="R116" s="55"/>
      <c r="S116" s="42"/>
      <c r="T116" s="42"/>
      <c r="U116" s="56"/>
    </row>
    <row r="117" spans="1:21" ht="19.5" customHeight="1" thickTop="1" thickBot="1" x14ac:dyDescent="0.3">
      <c r="A117" s="36"/>
      <c r="B117" s="276" t="s">
        <v>86</v>
      </c>
      <c r="C117" s="304"/>
      <c r="D117" s="323"/>
      <c r="E117" s="254">
        <v>13510</v>
      </c>
      <c r="F117" s="257" t="s">
        <v>40</v>
      </c>
      <c r="G117" s="257" t="s">
        <v>41</v>
      </c>
      <c r="H117" s="257" t="s">
        <v>42</v>
      </c>
      <c r="I117" s="260" t="s">
        <v>43</v>
      </c>
      <c r="J117" s="263" t="s">
        <v>25</v>
      </c>
      <c r="K117" s="67" t="s">
        <v>101</v>
      </c>
      <c r="L117" s="68" t="s">
        <v>35</v>
      </c>
      <c r="M117" s="69">
        <v>0.66</v>
      </c>
      <c r="N117" s="29">
        <f t="shared" si="8"/>
        <v>0.79200000000000004</v>
      </c>
      <c r="O117" s="30">
        <f t="shared" si="9"/>
        <v>55.440000000000005</v>
      </c>
      <c r="P117" s="31">
        <f t="shared" si="10"/>
        <v>67.320000000000007</v>
      </c>
      <c r="Q117" s="70"/>
      <c r="R117" s="71">
        <f t="shared" ref="R117:R122" si="14">Q117*P117</f>
        <v>0</v>
      </c>
      <c r="S117" s="42"/>
      <c r="T117" s="42"/>
      <c r="U117" s="265" t="s">
        <v>102</v>
      </c>
    </row>
    <row r="118" spans="1:21" ht="19.5" customHeight="1" thickTop="1" thickBot="1" x14ac:dyDescent="0.3">
      <c r="A118" s="36"/>
      <c r="B118" s="276"/>
      <c r="C118" s="304"/>
      <c r="D118" s="323"/>
      <c r="E118" s="255"/>
      <c r="F118" s="258"/>
      <c r="G118" s="258"/>
      <c r="H118" s="258"/>
      <c r="I118" s="261"/>
      <c r="J118" s="264"/>
      <c r="K118" s="62" t="s">
        <v>101</v>
      </c>
      <c r="L118" s="63" t="s">
        <v>37</v>
      </c>
      <c r="M118" s="64">
        <v>0.84</v>
      </c>
      <c r="N118" s="29">
        <f t="shared" si="8"/>
        <v>1.008</v>
      </c>
      <c r="O118" s="30">
        <f t="shared" si="9"/>
        <v>70.56</v>
      </c>
      <c r="P118" s="31">
        <f t="shared" si="10"/>
        <v>85.68</v>
      </c>
      <c r="Q118" s="65"/>
      <c r="R118" s="66">
        <f t="shared" si="14"/>
        <v>0</v>
      </c>
      <c r="S118" s="42"/>
      <c r="T118" s="42"/>
      <c r="U118" s="266"/>
    </row>
    <row r="119" spans="1:21" ht="19.5" customHeight="1" thickTop="1" thickBot="1" x14ac:dyDescent="0.3">
      <c r="A119" s="36"/>
      <c r="B119" s="276"/>
      <c r="C119" s="304"/>
      <c r="D119" s="323"/>
      <c r="E119" s="255"/>
      <c r="F119" s="258"/>
      <c r="G119" s="258"/>
      <c r="H119" s="258"/>
      <c r="I119" s="261"/>
      <c r="J119" s="263" t="s">
        <v>29</v>
      </c>
      <c r="K119" s="67" t="s">
        <v>103</v>
      </c>
      <c r="L119" s="68" t="s">
        <v>35</v>
      </c>
      <c r="M119" s="69">
        <v>0.66</v>
      </c>
      <c r="N119" s="29">
        <f t="shared" si="8"/>
        <v>0.79200000000000004</v>
      </c>
      <c r="O119" s="30">
        <f t="shared" si="9"/>
        <v>55.440000000000005</v>
      </c>
      <c r="P119" s="31">
        <f t="shared" si="10"/>
        <v>67.320000000000007</v>
      </c>
      <c r="Q119" s="70"/>
      <c r="R119" s="71">
        <f t="shared" si="14"/>
        <v>0</v>
      </c>
      <c r="S119" s="42"/>
      <c r="T119" s="42"/>
      <c r="U119" s="266"/>
    </row>
    <row r="120" spans="1:21" ht="19.5" customHeight="1" thickTop="1" thickBot="1" x14ac:dyDescent="0.3">
      <c r="A120" s="36"/>
      <c r="B120" s="276"/>
      <c r="C120" s="304"/>
      <c r="D120" s="323"/>
      <c r="E120" s="255"/>
      <c r="F120" s="258"/>
      <c r="G120" s="258"/>
      <c r="H120" s="258"/>
      <c r="I120" s="261"/>
      <c r="J120" s="268"/>
      <c r="K120" s="62" t="s">
        <v>103</v>
      </c>
      <c r="L120" s="72" t="s">
        <v>37</v>
      </c>
      <c r="M120" s="64">
        <v>0.84</v>
      </c>
      <c r="N120" s="29">
        <f t="shared" si="8"/>
        <v>1.008</v>
      </c>
      <c r="O120" s="30">
        <f t="shared" si="9"/>
        <v>70.56</v>
      </c>
      <c r="P120" s="31">
        <f t="shared" si="10"/>
        <v>85.68</v>
      </c>
      <c r="Q120" s="73"/>
      <c r="R120" s="74">
        <f t="shared" si="14"/>
        <v>0</v>
      </c>
      <c r="S120" s="42"/>
      <c r="T120" s="42"/>
      <c r="U120" s="266"/>
    </row>
    <row r="121" spans="1:21" ht="19.5" customHeight="1" thickTop="1" thickBot="1" x14ac:dyDescent="0.3">
      <c r="A121" s="36"/>
      <c r="B121" s="276"/>
      <c r="C121" s="304"/>
      <c r="D121" s="323"/>
      <c r="E121" s="255"/>
      <c r="F121" s="258"/>
      <c r="G121" s="258"/>
      <c r="H121" s="258"/>
      <c r="I121" s="261"/>
      <c r="J121" s="269" t="s">
        <v>31</v>
      </c>
      <c r="K121" s="67" t="s">
        <v>104</v>
      </c>
      <c r="L121" s="58" t="s">
        <v>35</v>
      </c>
      <c r="M121" s="69">
        <v>0.71</v>
      </c>
      <c r="N121" s="29">
        <f t="shared" si="8"/>
        <v>0.85199999999999998</v>
      </c>
      <c r="O121" s="30">
        <f t="shared" si="9"/>
        <v>59.64</v>
      </c>
      <c r="P121" s="31">
        <f t="shared" si="10"/>
        <v>72.42</v>
      </c>
      <c r="Q121" s="60"/>
      <c r="R121" s="61">
        <f t="shared" si="14"/>
        <v>0</v>
      </c>
      <c r="S121" s="42"/>
      <c r="T121" s="42"/>
      <c r="U121" s="266"/>
    </row>
    <row r="122" spans="1:21" ht="19.5" customHeight="1" thickTop="1" thickBot="1" x14ac:dyDescent="0.3">
      <c r="A122" s="36"/>
      <c r="B122" s="276"/>
      <c r="C122" s="305"/>
      <c r="D122" s="324"/>
      <c r="E122" s="328"/>
      <c r="F122" s="270"/>
      <c r="G122" s="270"/>
      <c r="H122" s="270"/>
      <c r="I122" s="271"/>
      <c r="J122" s="268"/>
      <c r="K122" s="75" t="s">
        <v>104</v>
      </c>
      <c r="L122" s="72" t="s">
        <v>37</v>
      </c>
      <c r="M122" s="76">
        <v>0.89</v>
      </c>
      <c r="N122" s="29">
        <f t="shared" si="8"/>
        <v>1.0680000000000001</v>
      </c>
      <c r="O122" s="30">
        <f t="shared" si="9"/>
        <v>74.760000000000005</v>
      </c>
      <c r="P122" s="31">
        <f t="shared" si="10"/>
        <v>90.78</v>
      </c>
      <c r="Q122" s="73"/>
      <c r="R122" s="74">
        <f t="shared" si="14"/>
        <v>0</v>
      </c>
      <c r="S122" s="42"/>
      <c r="T122" s="42"/>
      <c r="U122" s="267"/>
    </row>
    <row r="123" spans="1:21" ht="6.75" customHeight="1" thickTop="1" thickBot="1" x14ac:dyDescent="0.3">
      <c r="A123" s="36"/>
      <c r="B123" s="49"/>
      <c r="C123" s="50"/>
      <c r="D123" s="50"/>
      <c r="E123" s="50"/>
      <c r="F123" s="51"/>
      <c r="G123" s="51"/>
      <c r="H123" s="51"/>
      <c r="I123" s="51"/>
      <c r="J123" s="51"/>
      <c r="K123" s="51"/>
      <c r="L123" s="52"/>
      <c r="M123" s="53"/>
      <c r="N123" s="29"/>
      <c r="O123" s="30"/>
      <c r="P123" s="31"/>
      <c r="Q123" s="54"/>
      <c r="R123" s="55"/>
      <c r="S123" s="42"/>
      <c r="T123" s="42"/>
      <c r="U123" s="56"/>
    </row>
    <row r="124" spans="1:21" ht="19.5" customHeight="1" thickTop="1" thickBot="1" x14ac:dyDescent="0.3">
      <c r="A124" s="36"/>
      <c r="B124" s="276" t="s">
        <v>86</v>
      </c>
      <c r="C124" s="303"/>
      <c r="D124" s="322"/>
      <c r="E124" s="254">
        <v>13011</v>
      </c>
      <c r="F124" s="257" t="s">
        <v>21</v>
      </c>
      <c r="G124" s="257" t="s">
        <v>33</v>
      </c>
      <c r="H124" s="257" t="s">
        <v>23</v>
      </c>
      <c r="I124" s="260" t="s">
        <v>24</v>
      </c>
      <c r="J124" s="263" t="s">
        <v>25</v>
      </c>
      <c r="K124" s="67" t="s">
        <v>105</v>
      </c>
      <c r="L124" s="68" t="s">
        <v>35</v>
      </c>
      <c r="M124" s="69">
        <v>0.4466</v>
      </c>
      <c r="N124" s="29">
        <f t="shared" si="8"/>
        <v>0.53591999999999995</v>
      </c>
      <c r="O124" s="30">
        <f t="shared" si="9"/>
        <v>37.514399999999995</v>
      </c>
      <c r="P124" s="31">
        <f t="shared" si="10"/>
        <v>45.553199999999997</v>
      </c>
      <c r="Q124" s="70"/>
      <c r="R124" s="71">
        <f t="shared" ref="R124:R135" si="15">Q124*P124</f>
        <v>0</v>
      </c>
      <c r="S124" s="42"/>
      <c r="T124" s="42"/>
      <c r="U124" s="265" t="s">
        <v>76</v>
      </c>
    </row>
    <row r="125" spans="1:21" ht="19.5" customHeight="1" thickTop="1" thickBot="1" x14ac:dyDescent="0.3">
      <c r="A125" s="36"/>
      <c r="B125" s="276"/>
      <c r="C125" s="304"/>
      <c r="D125" s="323"/>
      <c r="E125" s="255"/>
      <c r="F125" s="258"/>
      <c r="G125" s="258"/>
      <c r="H125" s="258"/>
      <c r="I125" s="261"/>
      <c r="J125" s="264"/>
      <c r="K125" s="62" t="s">
        <v>105</v>
      </c>
      <c r="L125" s="63" t="s">
        <v>37</v>
      </c>
      <c r="M125" s="64">
        <v>0.55825000000000002</v>
      </c>
      <c r="N125" s="29">
        <f t="shared" si="8"/>
        <v>0.66990000000000005</v>
      </c>
      <c r="O125" s="30">
        <f t="shared" si="9"/>
        <v>46.893000000000001</v>
      </c>
      <c r="P125" s="31">
        <f t="shared" si="10"/>
        <v>56.941500000000005</v>
      </c>
      <c r="Q125" s="65"/>
      <c r="R125" s="66">
        <f t="shared" si="15"/>
        <v>0</v>
      </c>
      <c r="S125" s="42"/>
      <c r="T125" s="42"/>
      <c r="U125" s="266"/>
    </row>
    <row r="126" spans="1:21" ht="19.5" customHeight="1" thickTop="1" thickBot="1" x14ac:dyDescent="0.3">
      <c r="A126" s="36"/>
      <c r="B126" s="276"/>
      <c r="C126" s="304"/>
      <c r="D126" s="323"/>
      <c r="E126" s="255"/>
      <c r="F126" s="258"/>
      <c r="G126" s="258"/>
      <c r="H126" s="258"/>
      <c r="I126" s="261"/>
      <c r="J126" s="263" t="s">
        <v>29</v>
      </c>
      <c r="K126" s="67" t="s">
        <v>106</v>
      </c>
      <c r="L126" s="68" t="s">
        <v>35</v>
      </c>
      <c r="M126" s="69">
        <v>0.4466</v>
      </c>
      <c r="N126" s="29">
        <f t="shared" si="8"/>
        <v>0.53591999999999995</v>
      </c>
      <c r="O126" s="30">
        <f t="shared" si="9"/>
        <v>37.514399999999995</v>
      </c>
      <c r="P126" s="31">
        <f t="shared" si="10"/>
        <v>45.553199999999997</v>
      </c>
      <c r="Q126" s="70"/>
      <c r="R126" s="71">
        <f t="shared" si="15"/>
        <v>0</v>
      </c>
      <c r="S126" s="42"/>
      <c r="T126" s="42"/>
      <c r="U126" s="266"/>
    </row>
    <row r="127" spans="1:21" ht="19.5" customHeight="1" thickTop="1" thickBot="1" x14ac:dyDescent="0.3">
      <c r="A127" s="36"/>
      <c r="B127" s="276"/>
      <c r="C127" s="304"/>
      <c r="D127" s="323"/>
      <c r="E127" s="255"/>
      <c r="F127" s="258"/>
      <c r="G127" s="258"/>
      <c r="H127" s="258"/>
      <c r="I127" s="261"/>
      <c r="J127" s="268"/>
      <c r="K127" s="62" t="s">
        <v>106</v>
      </c>
      <c r="L127" s="72" t="s">
        <v>37</v>
      </c>
      <c r="M127" s="64">
        <v>0.55825000000000002</v>
      </c>
      <c r="N127" s="29">
        <f t="shared" si="8"/>
        <v>0.66990000000000005</v>
      </c>
      <c r="O127" s="30">
        <f t="shared" si="9"/>
        <v>46.893000000000001</v>
      </c>
      <c r="P127" s="31">
        <f t="shared" si="10"/>
        <v>56.941500000000005</v>
      </c>
      <c r="Q127" s="73"/>
      <c r="R127" s="74">
        <f t="shared" si="15"/>
        <v>0</v>
      </c>
      <c r="S127" s="42"/>
      <c r="T127" s="42"/>
      <c r="U127" s="266"/>
    </row>
    <row r="128" spans="1:21" ht="19.5" customHeight="1" thickTop="1" thickBot="1" x14ac:dyDescent="0.3">
      <c r="A128" s="36"/>
      <c r="B128" s="276"/>
      <c r="C128" s="304"/>
      <c r="D128" s="323"/>
      <c r="E128" s="255"/>
      <c r="F128" s="258"/>
      <c r="G128" s="258"/>
      <c r="H128" s="258"/>
      <c r="I128" s="261"/>
      <c r="J128" s="269" t="s">
        <v>31</v>
      </c>
      <c r="K128" s="67" t="s">
        <v>107</v>
      </c>
      <c r="L128" s="58" t="s">
        <v>35</v>
      </c>
      <c r="M128" s="69">
        <v>0.50749999999999995</v>
      </c>
      <c r="N128" s="29">
        <f t="shared" si="8"/>
        <v>0.60899999999999999</v>
      </c>
      <c r="O128" s="30">
        <f t="shared" si="9"/>
        <v>42.629999999999995</v>
      </c>
      <c r="P128" s="31">
        <f t="shared" si="10"/>
        <v>51.765000000000001</v>
      </c>
      <c r="Q128" s="60"/>
      <c r="R128" s="61">
        <f t="shared" si="15"/>
        <v>0</v>
      </c>
      <c r="S128" s="42"/>
      <c r="T128" s="42"/>
      <c r="U128" s="266"/>
    </row>
    <row r="129" spans="1:21" ht="19.5" customHeight="1" thickTop="1" thickBot="1" x14ac:dyDescent="0.3">
      <c r="A129" s="36"/>
      <c r="B129" s="276"/>
      <c r="C129" s="304"/>
      <c r="D129" s="323"/>
      <c r="E129" s="328"/>
      <c r="F129" s="270"/>
      <c r="G129" s="270"/>
      <c r="H129" s="270"/>
      <c r="I129" s="271"/>
      <c r="J129" s="268"/>
      <c r="K129" s="62" t="s">
        <v>107</v>
      </c>
      <c r="L129" s="72" t="s">
        <v>37</v>
      </c>
      <c r="M129" s="64">
        <v>0.60899999999999999</v>
      </c>
      <c r="N129" s="29">
        <f t="shared" si="8"/>
        <v>0.73080000000000001</v>
      </c>
      <c r="O129" s="30">
        <f t="shared" si="9"/>
        <v>51.155999999999999</v>
      </c>
      <c r="P129" s="31">
        <f t="shared" si="10"/>
        <v>62.118000000000002</v>
      </c>
      <c r="Q129" s="73"/>
      <c r="R129" s="74">
        <f t="shared" si="15"/>
        <v>0</v>
      </c>
      <c r="S129" s="42"/>
      <c r="T129" s="42"/>
      <c r="U129" s="266"/>
    </row>
    <row r="130" spans="1:21" ht="19.5" customHeight="1" thickTop="1" thickBot="1" x14ac:dyDescent="0.3">
      <c r="A130" s="36"/>
      <c r="B130" s="276"/>
      <c r="C130" s="304"/>
      <c r="D130" s="323"/>
      <c r="E130" s="254">
        <v>13511</v>
      </c>
      <c r="F130" s="257" t="s">
        <v>40</v>
      </c>
      <c r="G130" s="257" t="s">
        <v>41</v>
      </c>
      <c r="H130" s="257" t="s">
        <v>42</v>
      </c>
      <c r="I130" s="260" t="s">
        <v>43</v>
      </c>
      <c r="J130" s="263" t="s">
        <v>25</v>
      </c>
      <c r="K130" s="67" t="s">
        <v>108</v>
      </c>
      <c r="L130" s="68" t="s">
        <v>35</v>
      </c>
      <c r="M130" s="69">
        <v>0.55825000000000002</v>
      </c>
      <c r="N130" s="29">
        <f t="shared" si="8"/>
        <v>0.66990000000000005</v>
      </c>
      <c r="O130" s="30">
        <f t="shared" si="9"/>
        <v>46.893000000000001</v>
      </c>
      <c r="P130" s="31">
        <f t="shared" si="10"/>
        <v>56.941500000000005</v>
      </c>
      <c r="Q130" s="70"/>
      <c r="R130" s="71">
        <f t="shared" si="15"/>
        <v>0</v>
      </c>
      <c r="S130" s="42"/>
      <c r="T130" s="42"/>
      <c r="U130" s="266"/>
    </row>
    <row r="131" spans="1:21" ht="19.5" customHeight="1" thickTop="1" thickBot="1" x14ac:dyDescent="0.3">
      <c r="A131" s="36"/>
      <c r="B131" s="276"/>
      <c r="C131" s="304"/>
      <c r="D131" s="323"/>
      <c r="E131" s="255"/>
      <c r="F131" s="258"/>
      <c r="G131" s="258"/>
      <c r="H131" s="258"/>
      <c r="I131" s="261"/>
      <c r="J131" s="264"/>
      <c r="K131" s="62" t="s">
        <v>108</v>
      </c>
      <c r="L131" s="63" t="s">
        <v>37</v>
      </c>
      <c r="M131" s="64">
        <v>0.70034999999999992</v>
      </c>
      <c r="N131" s="29">
        <f t="shared" si="8"/>
        <v>0.84041999999999994</v>
      </c>
      <c r="O131" s="30">
        <f t="shared" si="9"/>
        <v>58.829399999999993</v>
      </c>
      <c r="P131" s="31">
        <f t="shared" si="10"/>
        <v>71.435699999999997</v>
      </c>
      <c r="Q131" s="65"/>
      <c r="R131" s="66">
        <f t="shared" si="15"/>
        <v>0</v>
      </c>
      <c r="S131" s="42"/>
      <c r="T131" s="42"/>
      <c r="U131" s="266"/>
    </row>
    <row r="132" spans="1:21" ht="19.5" customHeight="1" thickTop="1" thickBot="1" x14ac:dyDescent="0.3">
      <c r="A132" s="36"/>
      <c r="B132" s="276"/>
      <c r="C132" s="304"/>
      <c r="D132" s="323"/>
      <c r="E132" s="255"/>
      <c r="F132" s="258"/>
      <c r="G132" s="258"/>
      <c r="H132" s="258"/>
      <c r="I132" s="261"/>
      <c r="J132" s="263" t="s">
        <v>29</v>
      </c>
      <c r="K132" s="67" t="s">
        <v>109</v>
      </c>
      <c r="L132" s="68" t="s">
        <v>35</v>
      </c>
      <c r="M132" s="69">
        <v>0.55825000000000002</v>
      </c>
      <c r="N132" s="29">
        <f t="shared" si="8"/>
        <v>0.66990000000000005</v>
      </c>
      <c r="O132" s="30">
        <f t="shared" si="9"/>
        <v>46.893000000000001</v>
      </c>
      <c r="P132" s="31">
        <f t="shared" si="10"/>
        <v>56.941500000000005</v>
      </c>
      <c r="Q132" s="70"/>
      <c r="R132" s="71">
        <f t="shared" si="15"/>
        <v>0</v>
      </c>
      <c r="S132" s="42"/>
      <c r="T132" s="42"/>
      <c r="U132" s="266"/>
    </row>
    <row r="133" spans="1:21" ht="19.5" customHeight="1" thickTop="1" thickBot="1" x14ac:dyDescent="0.3">
      <c r="A133" s="36"/>
      <c r="B133" s="276"/>
      <c r="C133" s="304"/>
      <c r="D133" s="323"/>
      <c r="E133" s="255"/>
      <c r="F133" s="258"/>
      <c r="G133" s="258"/>
      <c r="H133" s="258"/>
      <c r="I133" s="261"/>
      <c r="J133" s="268"/>
      <c r="K133" s="62" t="s">
        <v>109</v>
      </c>
      <c r="L133" s="72" t="s">
        <v>37</v>
      </c>
      <c r="M133" s="64">
        <v>0.70034999999999992</v>
      </c>
      <c r="N133" s="29">
        <f t="shared" si="8"/>
        <v>0.84041999999999994</v>
      </c>
      <c r="O133" s="30">
        <f t="shared" si="9"/>
        <v>58.829399999999993</v>
      </c>
      <c r="P133" s="31">
        <f t="shared" si="10"/>
        <v>71.435699999999997</v>
      </c>
      <c r="Q133" s="73"/>
      <c r="R133" s="74">
        <f t="shared" si="15"/>
        <v>0</v>
      </c>
      <c r="S133" s="42"/>
      <c r="T133" s="42"/>
      <c r="U133" s="266"/>
    </row>
    <row r="134" spans="1:21" ht="19.5" customHeight="1" thickTop="1" thickBot="1" x14ac:dyDescent="0.3">
      <c r="A134" s="36"/>
      <c r="B134" s="276"/>
      <c r="C134" s="304"/>
      <c r="D134" s="323"/>
      <c r="E134" s="255"/>
      <c r="F134" s="258"/>
      <c r="G134" s="258"/>
      <c r="H134" s="258"/>
      <c r="I134" s="261"/>
      <c r="J134" s="269" t="s">
        <v>31</v>
      </c>
      <c r="K134" s="67" t="s">
        <v>110</v>
      </c>
      <c r="L134" s="58" t="s">
        <v>35</v>
      </c>
      <c r="M134" s="69">
        <v>0.60899999999999999</v>
      </c>
      <c r="N134" s="29">
        <f t="shared" ref="N134:N197" si="16">M134+M134*0.2</f>
        <v>0.73080000000000001</v>
      </c>
      <c r="O134" s="30">
        <f t="shared" ref="O134:O197" si="17">N134*70</f>
        <v>51.155999999999999</v>
      </c>
      <c r="P134" s="31">
        <f t="shared" ref="P134:P197" si="18">N134*85</f>
        <v>62.118000000000002</v>
      </c>
      <c r="Q134" s="60"/>
      <c r="R134" s="61">
        <f t="shared" si="15"/>
        <v>0</v>
      </c>
      <c r="S134" s="42"/>
      <c r="T134" s="42"/>
      <c r="U134" s="266"/>
    </row>
    <row r="135" spans="1:21" ht="19.5" customHeight="1" thickTop="1" thickBot="1" x14ac:dyDescent="0.3">
      <c r="A135" s="36"/>
      <c r="B135" s="276"/>
      <c r="C135" s="305"/>
      <c r="D135" s="324"/>
      <c r="E135" s="328"/>
      <c r="F135" s="270"/>
      <c r="G135" s="270"/>
      <c r="H135" s="270"/>
      <c r="I135" s="271"/>
      <c r="J135" s="268"/>
      <c r="K135" s="75" t="s">
        <v>110</v>
      </c>
      <c r="L135" s="72" t="s">
        <v>37</v>
      </c>
      <c r="M135" s="76">
        <v>0.75109999999999999</v>
      </c>
      <c r="N135" s="29">
        <f t="shared" si="16"/>
        <v>0.90132000000000001</v>
      </c>
      <c r="O135" s="30">
        <f t="shared" si="17"/>
        <v>63.092399999999998</v>
      </c>
      <c r="P135" s="31">
        <f t="shared" si="18"/>
        <v>76.612200000000001</v>
      </c>
      <c r="Q135" s="73"/>
      <c r="R135" s="74">
        <f t="shared" si="15"/>
        <v>0</v>
      </c>
      <c r="S135" s="42"/>
      <c r="T135" s="42"/>
      <c r="U135" s="267"/>
    </row>
    <row r="136" spans="1:21" ht="6.75" customHeight="1" thickTop="1" thickBot="1" x14ac:dyDescent="0.3">
      <c r="A136" s="36"/>
      <c r="B136" s="49"/>
      <c r="C136" s="50"/>
      <c r="D136" s="50"/>
      <c r="E136" s="50"/>
      <c r="F136" s="51"/>
      <c r="G136" s="51"/>
      <c r="H136" s="51"/>
      <c r="I136" s="51"/>
      <c r="J136" s="51"/>
      <c r="K136" s="51"/>
      <c r="L136" s="52"/>
      <c r="M136" s="53"/>
      <c r="N136" s="29"/>
      <c r="O136" s="30"/>
      <c r="P136" s="31"/>
      <c r="Q136" s="54"/>
      <c r="R136" s="55"/>
      <c r="S136" s="42"/>
      <c r="T136" s="42"/>
      <c r="U136" s="56"/>
    </row>
    <row r="137" spans="1:21" ht="19.5" customHeight="1" thickTop="1" thickBot="1" x14ac:dyDescent="0.3">
      <c r="A137" s="36"/>
      <c r="B137" s="276" t="s">
        <v>111</v>
      </c>
      <c r="C137" s="303"/>
      <c r="D137" s="322"/>
      <c r="E137" s="254">
        <v>23001</v>
      </c>
      <c r="F137" s="257" t="s">
        <v>21</v>
      </c>
      <c r="G137" s="257" t="s">
        <v>33</v>
      </c>
      <c r="H137" s="257" t="s">
        <v>23</v>
      </c>
      <c r="I137" s="260" t="s">
        <v>24</v>
      </c>
      <c r="J137" s="263" t="s">
        <v>25</v>
      </c>
      <c r="K137" s="67" t="s">
        <v>112</v>
      </c>
      <c r="L137" s="68" t="s">
        <v>35</v>
      </c>
      <c r="M137" s="69">
        <v>0.73</v>
      </c>
      <c r="N137" s="29">
        <f t="shared" si="16"/>
        <v>0.876</v>
      </c>
      <c r="O137" s="30">
        <f t="shared" si="17"/>
        <v>61.32</v>
      </c>
      <c r="P137" s="31">
        <f t="shared" si="18"/>
        <v>74.459999999999994</v>
      </c>
      <c r="Q137" s="70"/>
      <c r="R137" s="71">
        <f t="shared" ref="R137:R148" si="19">Q137*P137</f>
        <v>0</v>
      </c>
      <c r="S137" s="42"/>
      <c r="T137" s="42"/>
      <c r="U137" s="265" t="s">
        <v>113</v>
      </c>
    </row>
    <row r="138" spans="1:21" ht="19.5" customHeight="1" thickTop="1" thickBot="1" x14ac:dyDescent="0.3">
      <c r="A138" s="36"/>
      <c r="B138" s="276"/>
      <c r="C138" s="304"/>
      <c r="D138" s="323"/>
      <c r="E138" s="255"/>
      <c r="F138" s="258"/>
      <c r="G138" s="258"/>
      <c r="H138" s="258"/>
      <c r="I138" s="261"/>
      <c r="J138" s="264"/>
      <c r="K138" s="62" t="s">
        <v>112</v>
      </c>
      <c r="L138" s="63" t="s">
        <v>37</v>
      </c>
      <c r="M138" s="64">
        <v>1.08</v>
      </c>
      <c r="N138" s="29">
        <f t="shared" si="16"/>
        <v>1.296</v>
      </c>
      <c r="O138" s="30">
        <f t="shared" si="17"/>
        <v>90.72</v>
      </c>
      <c r="P138" s="31">
        <f t="shared" si="18"/>
        <v>110.16</v>
      </c>
      <c r="Q138" s="65"/>
      <c r="R138" s="66">
        <f t="shared" si="19"/>
        <v>0</v>
      </c>
      <c r="S138" s="42"/>
      <c r="T138" s="42"/>
      <c r="U138" s="266"/>
    </row>
    <row r="139" spans="1:21" ht="19.5" customHeight="1" thickTop="1" thickBot="1" x14ac:dyDescent="0.3">
      <c r="A139" s="36"/>
      <c r="B139" s="276"/>
      <c r="C139" s="304"/>
      <c r="D139" s="323"/>
      <c r="E139" s="255"/>
      <c r="F139" s="258"/>
      <c r="G139" s="258"/>
      <c r="H139" s="258"/>
      <c r="I139" s="261"/>
      <c r="J139" s="263" t="s">
        <v>29</v>
      </c>
      <c r="K139" s="67" t="s">
        <v>114</v>
      </c>
      <c r="L139" s="68" t="s">
        <v>35</v>
      </c>
      <c r="M139" s="69">
        <v>0.73</v>
      </c>
      <c r="N139" s="29">
        <f t="shared" si="16"/>
        <v>0.876</v>
      </c>
      <c r="O139" s="30">
        <f t="shared" si="17"/>
        <v>61.32</v>
      </c>
      <c r="P139" s="31">
        <f t="shared" si="18"/>
        <v>74.459999999999994</v>
      </c>
      <c r="Q139" s="70"/>
      <c r="R139" s="71">
        <f t="shared" si="19"/>
        <v>0</v>
      </c>
      <c r="S139" s="42"/>
      <c r="T139" s="42"/>
      <c r="U139" s="266"/>
    </row>
    <row r="140" spans="1:21" ht="19.5" customHeight="1" thickTop="1" thickBot="1" x14ac:dyDescent="0.3">
      <c r="A140" s="36"/>
      <c r="B140" s="276"/>
      <c r="C140" s="304"/>
      <c r="D140" s="323"/>
      <c r="E140" s="255"/>
      <c r="F140" s="258"/>
      <c r="G140" s="258"/>
      <c r="H140" s="258"/>
      <c r="I140" s="261"/>
      <c r="J140" s="268"/>
      <c r="K140" s="62" t="s">
        <v>114</v>
      </c>
      <c r="L140" s="72" t="s">
        <v>37</v>
      </c>
      <c r="M140" s="64">
        <v>1.08</v>
      </c>
      <c r="N140" s="29">
        <f t="shared" si="16"/>
        <v>1.296</v>
      </c>
      <c r="O140" s="30">
        <f t="shared" si="17"/>
        <v>90.72</v>
      </c>
      <c r="P140" s="31">
        <f t="shared" si="18"/>
        <v>110.16</v>
      </c>
      <c r="Q140" s="73"/>
      <c r="R140" s="74">
        <f t="shared" si="19"/>
        <v>0</v>
      </c>
      <c r="S140" s="42"/>
      <c r="T140" s="42"/>
      <c r="U140" s="266"/>
    </row>
    <row r="141" spans="1:21" ht="19.5" customHeight="1" thickTop="1" thickBot="1" x14ac:dyDescent="0.3">
      <c r="A141" s="36"/>
      <c r="B141" s="276"/>
      <c r="C141" s="304"/>
      <c r="D141" s="323"/>
      <c r="E141" s="255"/>
      <c r="F141" s="258"/>
      <c r="G141" s="258"/>
      <c r="H141" s="258"/>
      <c r="I141" s="261"/>
      <c r="J141" s="269" t="s">
        <v>31</v>
      </c>
      <c r="K141" s="67" t="s">
        <v>115</v>
      </c>
      <c r="L141" s="58" t="s">
        <v>35</v>
      </c>
      <c r="M141" s="69">
        <v>0.8</v>
      </c>
      <c r="N141" s="29">
        <f t="shared" si="16"/>
        <v>0.96000000000000008</v>
      </c>
      <c r="O141" s="30">
        <f t="shared" si="17"/>
        <v>67.2</v>
      </c>
      <c r="P141" s="31">
        <f t="shared" si="18"/>
        <v>81.600000000000009</v>
      </c>
      <c r="Q141" s="60"/>
      <c r="R141" s="61">
        <f t="shared" si="19"/>
        <v>0</v>
      </c>
      <c r="S141" s="42"/>
      <c r="T141" s="42"/>
      <c r="U141" s="266"/>
    </row>
    <row r="142" spans="1:21" ht="19.5" customHeight="1" thickTop="1" thickBot="1" x14ac:dyDescent="0.3">
      <c r="A142" s="36"/>
      <c r="B142" s="276"/>
      <c r="C142" s="304"/>
      <c r="D142" s="323"/>
      <c r="E142" s="328"/>
      <c r="F142" s="270"/>
      <c r="G142" s="270"/>
      <c r="H142" s="270"/>
      <c r="I142" s="271"/>
      <c r="J142" s="268"/>
      <c r="K142" s="62" t="s">
        <v>115</v>
      </c>
      <c r="L142" s="72" t="s">
        <v>37</v>
      </c>
      <c r="M142" s="64">
        <v>1.1499999999999999</v>
      </c>
      <c r="N142" s="29">
        <f t="shared" si="16"/>
        <v>1.38</v>
      </c>
      <c r="O142" s="30">
        <f t="shared" si="17"/>
        <v>96.6</v>
      </c>
      <c r="P142" s="31">
        <f t="shared" si="18"/>
        <v>117.3</v>
      </c>
      <c r="Q142" s="73"/>
      <c r="R142" s="74">
        <f t="shared" si="19"/>
        <v>0</v>
      </c>
      <c r="S142" s="42"/>
      <c r="T142" s="42"/>
      <c r="U142" s="266"/>
    </row>
    <row r="143" spans="1:21" ht="19.5" customHeight="1" thickTop="1" thickBot="1" x14ac:dyDescent="0.3">
      <c r="A143" s="36"/>
      <c r="B143" s="276"/>
      <c r="C143" s="304"/>
      <c r="D143" s="323"/>
      <c r="E143" s="254">
        <v>23501</v>
      </c>
      <c r="F143" s="257" t="s">
        <v>40</v>
      </c>
      <c r="G143" s="257" t="s">
        <v>41</v>
      </c>
      <c r="H143" s="257" t="s">
        <v>42</v>
      </c>
      <c r="I143" s="260" t="s">
        <v>43</v>
      </c>
      <c r="J143" s="263" t="s">
        <v>25</v>
      </c>
      <c r="K143" s="67" t="s">
        <v>116</v>
      </c>
      <c r="L143" s="68" t="s">
        <v>35</v>
      </c>
      <c r="M143" s="89">
        <v>0.86</v>
      </c>
      <c r="N143" s="29">
        <f t="shared" si="16"/>
        <v>1.032</v>
      </c>
      <c r="O143" s="30">
        <f t="shared" si="17"/>
        <v>72.240000000000009</v>
      </c>
      <c r="P143" s="31">
        <f t="shared" si="18"/>
        <v>87.72</v>
      </c>
      <c r="Q143" s="70"/>
      <c r="R143" s="71">
        <f t="shared" si="19"/>
        <v>0</v>
      </c>
      <c r="S143" s="42"/>
      <c r="T143" s="42"/>
      <c r="U143" s="266"/>
    </row>
    <row r="144" spans="1:21" ht="19.5" customHeight="1" thickTop="1" thickBot="1" x14ac:dyDescent="0.3">
      <c r="A144" s="36"/>
      <c r="B144" s="276"/>
      <c r="C144" s="304"/>
      <c r="D144" s="323"/>
      <c r="E144" s="255"/>
      <c r="F144" s="258"/>
      <c r="G144" s="258"/>
      <c r="H144" s="258"/>
      <c r="I144" s="261"/>
      <c r="J144" s="264"/>
      <c r="K144" s="62" t="s">
        <v>116</v>
      </c>
      <c r="L144" s="63" t="s">
        <v>37</v>
      </c>
      <c r="M144" s="90">
        <v>1.22</v>
      </c>
      <c r="N144" s="29">
        <f t="shared" si="16"/>
        <v>1.464</v>
      </c>
      <c r="O144" s="30">
        <f t="shared" si="17"/>
        <v>102.48</v>
      </c>
      <c r="P144" s="31">
        <f t="shared" si="18"/>
        <v>124.44</v>
      </c>
      <c r="Q144" s="65"/>
      <c r="R144" s="66">
        <f t="shared" si="19"/>
        <v>0</v>
      </c>
      <c r="S144" s="42"/>
      <c r="T144" s="42"/>
      <c r="U144" s="266"/>
    </row>
    <row r="145" spans="1:21" ht="19.5" customHeight="1" thickTop="1" thickBot="1" x14ac:dyDescent="0.3">
      <c r="A145" s="36"/>
      <c r="B145" s="276"/>
      <c r="C145" s="304"/>
      <c r="D145" s="323"/>
      <c r="E145" s="255"/>
      <c r="F145" s="258"/>
      <c r="G145" s="258"/>
      <c r="H145" s="258"/>
      <c r="I145" s="261"/>
      <c r="J145" s="263" t="s">
        <v>29</v>
      </c>
      <c r="K145" s="67" t="s">
        <v>117</v>
      </c>
      <c r="L145" s="68" t="s">
        <v>35</v>
      </c>
      <c r="M145" s="89">
        <v>0.86</v>
      </c>
      <c r="N145" s="29">
        <f t="shared" si="16"/>
        <v>1.032</v>
      </c>
      <c r="O145" s="30">
        <f t="shared" si="17"/>
        <v>72.240000000000009</v>
      </c>
      <c r="P145" s="31">
        <f t="shared" si="18"/>
        <v>87.72</v>
      </c>
      <c r="Q145" s="70"/>
      <c r="R145" s="71">
        <f t="shared" si="19"/>
        <v>0</v>
      </c>
      <c r="S145" s="42"/>
      <c r="T145" s="42"/>
      <c r="U145" s="266"/>
    </row>
    <row r="146" spans="1:21" ht="19.5" customHeight="1" thickTop="1" thickBot="1" x14ac:dyDescent="0.3">
      <c r="A146" s="36"/>
      <c r="B146" s="276"/>
      <c r="C146" s="304"/>
      <c r="D146" s="323"/>
      <c r="E146" s="255"/>
      <c r="F146" s="258"/>
      <c r="G146" s="258"/>
      <c r="H146" s="258"/>
      <c r="I146" s="261"/>
      <c r="J146" s="268"/>
      <c r="K146" s="62" t="s">
        <v>117</v>
      </c>
      <c r="L146" s="72" t="s">
        <v>37</v>
      </c>
      <c r="M146" s="90">
        <v>1.22</v>
      </c>
      <c r="N146" s="29">
        <f t="shared" si="16"/>
        <v>1.464</v>
      </c>
      <c r="O146" s="30">
        <f t="shared" si="17"/>
        <v>102.48</v>
      </c>
      <c r="P146" s="31">
        <f t="shared" si="18"/>
        <v>124.44</v>
      </c>
      <c r="Q146" s="73"/>
      <c r="R146" s="74">
        <f t="shared" si="19"/>
        <v>0</v>
      </c>
      <c r="S146" s="42"/>
      <c r="T146" s="42"/>
      <c r="U146" s="266"/>
    </row>
    <row r="147" spans="1:21" ht="19.5" customHeight="1" thickTop="1" thickBot="1" x14ac:dyDescent="0.3">
      <c r="A147" s="36"/>
      <c r="B147" s="276"/>
      <c r="C147" s="304"/>
      <c r="D147" s="323"/>
      <c r="E147" s="255"/>
      <c r="F147" s="258"/>
      <c r="G147" s="258"/>
      <c r="H147" s="258"/>
      <c r="I147" s="261"/>
      <c r="J147" s="269" t="s">
        <v>31</v>
      </c>
      <c r="K147" s="67" t="s">
        <v>118</v>
      </c>
      <c r="L147" s="58" t="s">
        <v>35</v>
      </c>
      <c r="M147" s="89">
        <v>0.93</v>
      </c>
      <c r="N147" s="29">
        <f t="shared" si="16"/>
        <v>1.1160000000000001</v>
      </c>
      <c r="O147" s="30">
        <f t="shared" si="17"/>
        <v>78.12</v>
      </c>
      <c r="P147" s="31">
        <f t="shared" si="18"/>
        <v>94.860000000000014</v>
      </c>
      <c r="Q147" s="60"/>
      <c r="R147" s="61">
        <f t="shared" si="19"/>
        <v>0</v>
      </c>
      <c r="S147" s="42"/>
      <c r="T147" s="42"/>
      <c r="U147" s="266"/>
    </row>
    <row r="148" spans="1:21" ht="19.5" customHeight="1" thickTop="1" thickBot="1" x14ac:dyDescent="0.3">
      <c r="A148" s="36"/>
      <c r="B148" s="276"/>
      <c r="C148" s="305"/>
      <c r="D148" s="324"/>
      <c r="E148" s="328"/>
      <c r="F148" s="270"/>
      <c r="G148" s="270"/>
      <c r="H148" s="270"/>
      <c r="I148" s="271"/>
      <c r="J148" s="268"/>
      <c r="K148" s="75" t="s">
        <v>118</v>
      </c>
      <c r="L148" s="72" t="s">
        <v>37</v>
      </c>
      <c r="M148" s="91">
        <v>1.29</v>
      </c>
      <c r="N148" s="29">
        <f t="shared" si="16"/>
        <v>1.548</v>
      </c>
      <c r="O148" s="30">
        <f t="shared" si="17"/>
        <v>108.36</v>
      </c>
      <c r="P148" s="31">
        <f t="shared" si="18"/>
        <v>131.58000000000001</v>
      </c>
      <c r="Q148" s="73"/>
      <c r="R148" s="74">
        <f t="shared" si="19"/>
        <v>0</v>
      </c>
      <c r="S148" s="42"/>
      <c r="T148" s="42"/>
      <c r="U148" s="267"/>
    </row>
    <row r="149" spans="1:21" ht="6.75" customHeight="1" thickTop="1" thickBot="1" x14ac:dyDescent="0.3">
      <c r="A149" s="36"/>
      <c r="B149" s="49"/>
      <c r="C149" s="50"/>
      <c r="D149" s="50"/>
      <c r="E149" s="50"/>
      <c r="F149" s="51"/>
      <c r="G149" s="51"/>
      <c r="H149" s="51"/>
      <c r="I149" s="51"/>
      <c r="J149" s="51"/>
      <c r="K149" s="51"/>
      <c r="L149" s="52"/>
      <c r="M149" s="53"/>
      <c r="N149" s="29"/>
      <c r="O149" s="30"/>
      <c r="P149" s="31"/>
      <c r="Q149" s="54"/>
      <c r="R149" s="55"/>
      <c r="S149" s="42"/>
      <c r="T149" s="42"/>
      <c r="U149" s="56"/>
    </row>
    <row r="150" spans="1:21" ht="22.5" customHeight="1" thickTop="1" thickBot="1" x14ac:dyDescent="0.3">
      <c r="A150" s="36"/>
      <c r="B150" s="276" t="s">
        <v>111</v>
      </c>
      <c r="C150" s="303"/>
      <c r="D150" s="322"/>
      <c r="E150" s="254">
        <v>23002</v>
      </c>
      <c r="F150" s="257" t="s">
        <v>21</v>
      </c>
      <c r="G150" s="257" t="s">
        <v>33</v>
      </c>
      <c r="H150" s="257" t="s">
        <v>23</v>
      </c>
      <c r="I150" s="260" t="s">
        <v>24</v>
      </c>
      <c r="J150" s="263" t="s">
        <v>25</v>
      </c>
      <c r="K150" s="67" t="s">
        <v>119</v>
      </c>
      <c r="L150" s="68" t="s">
        <v>35</v>
      </c>
      <c r="M150" s="69">
        <v>0.73</v>
      </c>
      <c r="N150" s="29">
        <f t="shared" si="16"/>
        <v>0.876</v>
      </c>
      <c r="O150" s="30">
        <f t="shared" si="17"/>
        <v>61.32</v>
      </c>
      <c r="P150" s="31">
        <f t="shared" si="18"/>
        <v>74.459999999999994</v>
      </c>
      <c r="Q150" s="70"/>
      <c r="R150" s="71">
        <f t="shared" ref="R150:R155" si="20">Q150*P150</f>
        <v>0</v>
      </c>
      <c r="S150" s="42"/>
      <c r="T150" s="42"/>
      <c r="U150" s="265" t="s">
        <v>120</v>
      </c>
    </row>
    <row r="151" spans="1:21" ht="22.5" customHeight="1" thickTop="1" thickBot="1" x14ac:dyDescent="0.3">
      <c r="A151" s="36"/>
      <c r="B151" s="276"/>
      <c r="C151" s="304"/>
      <c r="D151" s="323"/>
      <c r="E151" s="255"/>
      <c r="F151" s="258"/>
      <c r="G151" s="258"/>
      <c r="H151" s="258"/>
      <c r="I151" s="261"/>
      <c r="J151" s="264"/>
      <c r="K151" s="62" t="s">
        <v>119</v>
      </c>
      <c r="L151" s="63" t="s">
        <v>37</v>
      </c>
      <c r="M151" s="64">
        <v>1.08</v>
      </c>
      <c r="N151" s="29">
        <f t="shared" si="16"/>
        <v>1.296</v>
      </c>
      <c r="O151" s="30">
        <f t="shared" si="17"/>
        <v>90.72</v>
      </c>
      <c r="P151" s="31">
        <f t="shared" si="18"/>
        <v>110.16</v>
      </c>
      <c r="Q151" s="65"/>
      <c r="R151" s="66">
        <f t="shared" si="20"/>
        <v>0</v>
      </c>
      <c r="S151" s="42"/>
      <c r="T151" s="42"/>
      <c r="U151" s="266"/>
    </row>
    <row r="152" spans="1:21" ht="22.5" customHeight="1" thickTop="1" thickBot="1" x14ac:dyDescent="0.3">
      <c r="A152" s="36"/>
      <c r="B152" s="276"/>
      <c r="C152" s="304"/>
      <c r="D152" s="323"/>
      <c r="E152" s="255"/>
      <c r="F152" s="258"/>
      <c r="G152" s="258"/>
      <c r="H152" s="258"/>
      <c r="I152" s="261"/>
      <c r="J152" s="263" t="s">
        <v>29</v>
      </c>
      <c r="K152" s="67" t="s">
        <v>121</v>
      </c>
      <c r="L152" s="68" t="s">
        <v>35</v>
      </c>
      <c r="M152" s="69">
        <v>0.73</v>
      </c>
      <c r="N152" s="29">
        <f t="shared" si="16"/>
        <v>0.876</v>
      </c>
      <c r="O152" s="30">
        <f t="shared" si="17"/>
        <v>61.32</v>
      </c>
      <c r="P152" s="31">
        <f t="shared" si="18"/>
        <v>74.459999999999994</v>
      </c>
      <c r="Q152" s="70"/>
      <c r="R152" s="71">
        <f t="shared" si="20"/>
        <v>0</v>
      </c>
      <c r="S152" s="42"/>
      <c r="T152" s="42"/>
      <c r="U152" s="266"/>
    </row>
    <row r="153" spans="1:21" ht="22.5" customHeight="1" thickTop="1" thickBot="1" x14ac:dyDescent="0.3">
      <c r="A153" s="36"/>
      <c r="B153" s="276"/>
      <c r="C153" s="304"/>
      <c r="D153" s="323"/>
      <c r="E153" s="255"/>
      <c r="F153" s="258"/>
      <c r="G153" s="258"/>
      <c r="H153" s="258"/>
      <c r="I153" s="261"/>
      <c r="J153" s="268"/>
      <c r="K153" s="62" t="s">
        <v>121</v>
      </c>
      <c r="L153" s="72" t="s">
        <v>37</v>
      </c>
      <c r="M153" s="64">
        <v>1.08</v>
      </c>
      <c r="N153" s="29">
        <f t="shared" si="16"/>
        <v>1.296</v>
      </c>
      <c r="O153" s="30">
        <f t="shared" si="17"/>
        <v>90.72</v>
      </c>
      <c r="P153" s="31">
        <f t="shared" si="18"/>
        <v>110.16</v>
      </c>
      <c r="Q153" s="73"/>
      <c r="R153" s="74">
        <f t="shared" si="20"/>
        <v>0</v>
      </c>
      <c r="S153" s="42"/>
      <c r="T153" s="42"/>
      <c r="U153" s="266"/>
    </row>
    <row r="154" spans="1:21" ht="22.5" customHeight="1" thickTop="1" thickBot="1" x14ac:dyDescent="0.3">
      <c r="A154" s="36"/>
      <c r="B154" s="276"/>
      <c r="C154" s="304"/>
      <c r="D154" s="323"/>
      <c r="E154" s="255"/>
      <c r="F154" s="258"/>
      <c r="G154" s="258"/>
      <c r="H154" s="258"/>
      <c r="I154" s="261"/>
      <c r="J154" s="269" t="s">
        <v>31</v>
      </c>
      <c r="K154" s="67" t="s">
        <v>122</v>
      </c>
      <c r="L154" s="58" t="s">
        <v>35</v>
      </c>
      <c r="M154" s="69">
        <v>0.8</v>
      </c>
      <c r="N154" s="29">
        <f t="shared" si="16"/>
        <v>0.96000000000000008</v>
      </c>
      <c r="O154" s="30">
        <f t="shared" si="17"/>
        <v>67.2</v>
      </c>
      <c r="P154" s="31">
        <f t="shared" si="18"/>
        <v>81.600000000000009</v>
      </c>
      <c r="Q154" s="60"/>
      <c r="R154" s="61">
        <f t="shared" si="20"/>
        <v>0</v>
      </c>
      <c r="S154" s="42"/>
      <c r="T154" s="42"/>
      <c r="U154" s="266"/>
    </row>
    <row r="155" spans="1:21" ht="22.5" customHeight="1" thickTop="1" thickBot="1" x14ac:dyDescent="0.3">
      <c r="A155" s="36"/>
      <c r="B155" s="276"/>
      <c r="C155" s="304"/>
      <c r="D155" s="323"/>
      <c r="E155" s="328"/>
      <c r="F155" s="270"/>
      <c r="G155" s="270"/>
      <c r="H155" s="270"/>
      <c r="I155" s="271"/>
      <c r="J155" s="268"/>
      <c r="K155" s="62" t="s">
        <v>122</v>
      </c>
      <c r="L155" s="72" t="s">
        <v>37</v>
      </c>
      <c r="M155" s="64">
        <v>1.1499999999999999</v>
      </c>
      <c r="N155" s="29">
        <f t="shared" si="16"/>
        <v>1.38</v>
      </c>
      <c r="O155" s="30">
        <f t="shared" si="17"/>
        <v>96.6</v>
      </c>
      <c r="P155" s="31">
        <f t="shared" si="18"/>
        <v>117.3</v>
      </c>
      <c r="Q155" s="73"/>
      <c r="R155" s="74">
        <f t="shared" si="20"/>
        <v>0</v>
      </c>
      <c r="S155" s="42"/>
      <c r="T155" s="42"/>
      <c r="U155" s="267"/>
    </row>
    <row r="156" spans="1:21" ht="6.75" customHeight="1" thickTop="1" thickBot="1" x14ac:dyDescent="0.3">
      <c r="A156" s="36"/>
      <c r="B156" s="49"/>
      <c r="C156" s="50"/>
      <c r="D156" s="50"/>
      <c r="E156" s="50"/>
      <c r="F156" s="51"/>
      <c r="G156" s="51"/>
      <c r="H156" s="51"/>
      <c r="I156" s="51"/>
      <c r="J156" s="51"/>
      <c r="K156" s="51"/>
      <c r="L156" s="52"/>
      <c r="M156" s="53"/>
      <c r="N156" s="29"/>
      <c r="O156" s="30"/>
      <c r="P156" s="31"/>
      <c r="Q156" s="54"/>
      <c r="R156" s="55"/>
      <c r="S156" s="42"/>
      <c r="T156" s="42"/>
      <c r="U156" s="56"/>
    </row>
    <row r="157" spans="1:21" ht="22.5" customHeight="1" thickTop="1" thickBot="1" x14ac:dyDescent="0.3">
      <c r="A157" s="36"/>
      <c r="B157" s="276" t="s">
        <v>111</v>
      </c>
      <c r="C157" s="303"/>
      <c r="D157" s="322"/>
      <c r="E157" s="254">
        <v>23003</v>
      </c>
      <c r="F157" s="257" t="s">
        <v>21</v>
      </c>
      <c r="G157" s="257" t="s">
        <v>33</v>
      </c>
      <c r="H157" s="257" t="s">
        <v>23</v>
      </c>
      <c r="I157" s="260" t="s">
        <v>24</v>
      </c>
      <c r="J157" s="263" t="s">
        <v>25</v>
      </c>
      <c r="K157" s="67" t="s">
        <v>123</v>
      </c>
      <c r="L157" s="68" t="s">
        <v>35</v>
      </c>
      <c r="M157" s="69">
        <v>0.73</v>
      </c>
      <c r="N157" s="29">
        <f t="shared" si="16"/>
        <v>0.876</v>
      </c>
      <c r="O157" s="30">
        <f t="shared" si="17"/>
        <v>61.32</v>
      </c>
      <c r="P157" s="31">
        <f t="shared" si="18"/>
        <v>74.459999999999994</v>
      </c>
      <c r="Q157" s="70"/>
      <c r="R157" s="71">
        <f t="shared" ref="R157:R162" si="21">Q157*P157</f>
        <v>0</v>
      </c>
      <c r="S157" s="42"/>
      <c r="T157" s="42"/>
      <c r="U157" s="265" t="s">
        <v>124</v>
      </c>
    </row>
    <row r="158" spans="1:21" ht="22.5" customHeight="1" thickTop="1" thickBot="1" x14ac:dyDescent="0.3">
      <c r="A158" s="36"/>
      <c r="B158" s="276"/>
      <c r="C158" s="304"/>
      <c r="D158" s="323"/>
      <c r="E158" s="255"/>
      <c r="F158" s="258"/>
      <c r="G158" s="258"/>
      <c r="H158" s="258"/>
      <c r="I158" s="261"/>
      <c r="J158" s="264"/>
      <c r="K158" s="62" t="s">
        <v>123</v>
      </c>
      <c r="L158" s="63" t="s">
        <v>37</v>
      </c>
      <c r="M158" s="64">
        <v>1.08</v>
      </c>
      <c r="N158" s="29">
        <f t="shared" si="16"/>
        <v>1.296</v>
      </c>
      <c r="O158" s="30">
        <f t="shared" si="17"/>
        <v>90.72</v>
      </c>
      <c r="P158" s="31">
        <f t="shared" si="18"/>
        <v>110.16</v>
      </c>
      <c r="Q158" s="65"/>
      <c r="R158" s="66">
        <f t="shared" si="21"/>
        <v>0</v>
      </c>
      <c r="S158" s="42"/>
      <c r="T158" s="42"/>
      <c r="U158" s="266"/>
    </row>
    <row r="159" spans="1:21" ht="22.5" customHeight="1" thickTop="1" thickBot="1" x14ac:dyDescent="0.3">
      <c r="A159" s="36"/>
      <c r="B159" s="276"/>
      <c r="C159" s="304"/>
      <c r="D159" s="323"/>
      <c r="E159" s="255"/>
      <c r="F159" s="258"/>
      <c r="G159" s="258"/>
      <c r="H159" s="258"/>
      <c r="I159" s="261"/>
      <c r="J159" s="263" t="s">
        <v>29</v>
      </c>
      <c r="K159" s="67" t="s">
        <v>125</v>
      </c>
      <c r="L159" s="68" t="s">
        <v>35</v>
      </c>
      <c r="M159" s="69">
        <v>0.73</v>
      </c>
      <c r="N159" s="29">
        <f t="shared" si="16"/>
        <v>0.876</v>
      </c>
      <c r="O159" s="30">
        <f t="shared" si="17"/>
        <v>61.32</v>
      </c>
      <c r="P159" s="31">
        <f t="shared" si="18"/>
        <v>74.459999999999994</v>
      </c>
      <c r="Q159" s="70"/>
      <c r="R159" s="71">
        <f t="shared" si="21"/>
        <v>0</v>
      </c>
      <c r="S159" s="42"/>
      <c r="T159" s="42"/>
      <c r="U159" s="266"/>
    </row>
    <row r="160" spans="1:21" ht="22.5" customHeight="1" thickTop="1" thickBot="1" x14ac:dyDescent="0.3">
      <c r="A160" s="36"/>
      <c r="B160" s="276"/>
      <c r="C160" s="304"/>
      <c r="D160" s="323"/>
      <c r="E160" s="255"/>
      <c r="F160" s="258"/>
      <c r="G160" s="258"/>
      <c r="H160" s="258"/>
      <c r="I160" s="261"/>
      <c r="J160" s="268"/>
      <c r="K160" s="62" t="s">
        <v>125</v>
      </c>
      <c r="L160" s="72" t="s">
        <v>37</v>
      </c>
      <c r="M160" s="64">
        <v>1.08</v>
      </c>
      <c r="N160" s="29">
        <f t="shared" si="16"/>
        <v>1.296</v>
      </c>
      <c r="O160" s="30">
        <f t="shared" si="17"/>
        <v>90.72</v>
      </c>
      <c r="P160" s="31">
        <f t="shared" si="18"/>
        <v>110.16</v>
      </c>
      <c r="Q160" s="73"/>
      <c r="R160" s="74">
        <f t="shared" si="21"/>
        <v>0</v>
      </c>
      <c r="S160" s="42"/>
      <c r="T160" s="42"/>
      <c r="U160" s="266"/>
    </row>
    <row r="161" spans="1:21" ht="22.5" customHeight="1" thickTop="1" thickBot="1" x14ac:dyDescent="0.3">
      <c r="A161" s="36"/>
      <c r="B161" s="276"/>
      <c r="C161" s="304"/>
      <c r="D161" s="323"/>
      <c r="E161" s="255"/>
      <c r="F161" s="258"/>
      <c r="G161" s="258"/>
      <c r="H161" s="258"/>
      <c r="I161" s="261"/>
      <c r="J161" s="269" t="s">
        <v>31</v>
      </c>
      <c r="K161" s="67" t="s">
        <v>126</v>
      </c>
      <c r="L161" s="58" t="s">
        <v>35</v>
      </c>
      <c r="M161" s="69">
        <v>0.8</v>
      </c>
      <c r="N161" s="29">
        <f t="shared" si="16"/>
        <v>0.96000000000000008</v>
      </c>
      <c r="O161" s="30">
        <f t="shared" si="17"/>
        <v>67.2</v>
      </c>
      <c r="P161" s="31">
        <f t="shared" si="18"/>
        <v>81.600000000000009</v>
      </c>
      <c r="Q161" s="60"/>
      <c r="R161" s="61">
        <f t="shared" si="21"/>
        <v>0</v>
      </c>
      <c r="S161" s="42"/>
      <c r="T161" s="42"/>
      <c r="U161" s="266"/>
    </row>
    <row r="162" spans="1:21" ht="22.5" customHeight="1" thickTop="1" thickBot="1" x14ac:dyDescent="0.3">
      <c r="A162" s="36"/>
      <c r="B162" s="276"/>
      <c r="C162" s="304"/>
      <c r="D162" s="323"/>
      <c r="E162" s="328"/>
      <c r="F162" s="270"/>
      <c r="G162" s="270"/>
      <c r="H162" s="270"/>
      <c r="I162" s="271"/>
      <c r="J162" s="268"/>
      <c r="K162" s="62" t="s">
        <v>126</v>
      </c>
      <c r="L162" s="72" t="s">
        <v>37</v>
      </c>
      <c r="M162" s="64">
        <v>1.1499999999999999</v>
      </c>
      <c r="N162" s="29">
        <f t="shared" si="16"/>
        <v>1.38</v>
      </c>
      <c r="O162" s="30">
        <f t="shared" si="17"/>
        <v>96.6</v>
      </c>
      <c r="P162" s="31">
        <f t="shared" si="18"/>
        <v>117.3</v>
      </c>
      <c r="Q162" s="73"/>
      <c r="R162" s="74">
        <f t="shared" si="21"/>
        <v>0</v>
      </c>
      <c r="S162" s="42"/>
      <c r="T162" s="42"/>
      <c r="U162" s="267"/>
    </row>
    <row r="163" spans="1:21" ht="6.75" customHeight="1" thickTop="1" thickBot="1" x14ac:dyDescent="0.3">
      <c r="A163" s="36"/>
      <c r="B163" s="49"/>
      <c r="C163" s="50"/>
      <c r="D163" s="50"/>
      <c r="E163" s="50"/>
      <c r="F163" s="51"/>
      <c r="G163" s="51"/>
      <c r="H163" s="51"/>
      <c r="I163" s="51"/>
      <c r="J163" s="51"/>
      <c r="K163" s="51"/>
      <c r="L163" s="52"/>
      <c r="M163" s="53"/>
      <c r="N163" s="29"/>
      <c r="O163" s="30"/>
      <c r="P163" s="31"/>
      <c r="Q163" s="54"/>
      <c r="R163" s="55"/>
      <c r="S163" s="42"/>
      <c r="T163" s="42"/>
      <c r="U163" s="56"/>
    </row>
    <row r="164" spans="1:21" ht="78" customHeight="1" thickTop="1" thickBot="1" x14ac:dyDescent="0.3">
      <c r="A164" s="36"/>
      <c r="B164" s="276" t="s">
        <v>127</v>
      </c>
      <c r="C164" s="303"/>
      <c r="D164" s="322"/>
      <c r="E164" s="254">
        <v>83001</v>
      </c>
      <c r="F164" s="257" t="s">
        <v>21</v>
      </c>
      <c r="G164" s="257" t="s">
        <v>33</v>
      </c>
      <c r="H164" s="257" t="s">
        <v>23</v>
      </c>
      <c r="I164" s="260" t="s">
        <v>24</v>
      </c>
      <c r="J164" s="26" t="s">
        <v>25</v>
      </c>
      <c r="K164" s="27" t="s">
        <v>128</v>
      </c>
      <c r="L164" s="28" t="s">
        <v>27</v>
      </c>
      <c r="M164" s="29">
        <v>1.22</v>
      </c>
      <c r="N164" s="29">
        <f t="shared" si="16"/>
        <v>1.464</v>
      </c>
      <c r="O164" s="30">
        <f t="shared" si="17"/>
        <v>102.48</v>
      </c>
      <c r="P164" s="31">
        <f t="shared" si="18"/>
        <v>124.44</v>
      </c>
      <c r="Q164" s="32"/>
      <c r="R164" s="33">
        <f>Q164*P164</f>
        <v>0</v>
      </c>
      <c r="S164" s="42"/>
      <c r="T164" s="42"/>
      <c r="U164" s="312"/>
    </row>
    <row r="165" spans="1:21" ht="78" customHeight="1" thickTop="1" thickBot="1" x14ac:dyDescent="0.3">
      <c r="A165" s="36"/>
      <c r="B165" s="276"/>
      <c r="C165" s="304"/>
      <c r="D165" s="323"/>
      <c r="E165" s="255"/>
      <c r="F165" s="258"/>
      <c r="G165" s="258"/>
      <c r="H165" s="258"/>
      <c r="I165" s="261"/>
      <c r="J165" s="37" t="s">
        <v>29</v>
      </c>
      <c r="K165" s="38" t="s">
        <v>129</v>
      </c>
      <c r="L165" s="39" t="s">
        <v>35</v>
      </c>
      <c r="M165" s="92">
        <v>1.22</v>
      </c>
      <c r="N165" s="29">
        <f t="shared" si="16"/>
        <v>1.464</v>
      </c>
      <c r="O165" s="30">
        <f t="shared" si="17"/>
        <v>102.48</v>
      </c>
      <c r="P165" s="31">
        <f t="shared" si="18"/>
        <v>124.44</v>
      </c>
      <c r="Q165" s="40"/>
      <c r="R165" s="41">
        <f>Q165*P165</f>
        <v>0</v>
      </c>
      <c r="S165" s="42"/>
      <c r="T165" s="42"/>
      <c r="U165" s="266"/>
    </row>
    <row r="166" spans="1:21" ht="78" customHeight="1" thickTop="1" thickBot="1" x14ac:dyDescent="0.3">
      <c r="A166" s="36"/>
      <c r="B166" s="276"/>
      <c r="C166" s="304"/>
      <c r="D166" s="323"/>
      <c r="E166" s="255"/>
      <c r="F166" s="258"/>
      <c r="G166" s="258"/>
      <c r="H166" s="258"/>
      <c r="I166" s="261"/>
      <c r="J166" s="83" t="s">
        <v>31</v>
      </c>
      <c r="K166" s="84" t="s">
        <v>130</v>
      </c>
      <c r="L166" s="85" t="s">
        <v>35</v>
      </c>
      <c r="M166" s="86">
        <v>1.32965</v>
      </c>
      <c r="N166" s="29">
        <f t="shared" si="16"/>
        <v>1.59558</v>
      </c>
      <c r="O166" s="30">
        <f t="shared" si="17"/>
        <v>111.6906</v>
      </c>
      <c r="P166" s="31">
        <f t="shared" si="18"/>
        <v>135.62430000000001</v>
      </c>
      <c r="Q166" s="87"/>
      <c r="R166" s="88">
        <f>Q166*P166</f>
        <v>0</v>
      </c>
      <c r="S166" s="42"/>
      <c r="T166" s="42"/>
      <c r="U166" s="267"/>
    </row>
    <row r="167" spans="1:21" ht="6.75" customHeight="1" thickTop="1" thickBot="1" x14ac:dyDescent="0.3">
      <c r="A167" s="36"/>
      <c r="B167" s="49"/>
      <c r="C167" s="50"/>
      <c r="D167" s="50"/>
      <c r="E167" s="50"/>
      <c r="F167" s="51"/>
      <c r="G167" s="51"/>
      <c r="H167" s="51"/>
      <c r="I167" s="51"/>
      <c r="J167" s="51"/>
      <c r="K167" s="51"/>
      <c r="L167" s="52"/>
      <c r="M167" s="53"/>
      <c r="N167" s="29"/>
      <c r="O167" s="30"/>
      <c r="P167" s="31"/>
      <c r="Q167" s="54"/>
      <c r="R167" s="55"/>
      <c r="S167" s="42"/>
      <c r="T167" s="42"/>
      <c r="U167" s="56"/>
    </row>
    <row r="168" spans="1:21" ht="19.5" customHeight="1" thickTop="1" thickBot="1" x14ac:dyDescent="0.3">
      <c r="A168" s="36"/>
      <c r="B168" s="276" t="s">
        <v>131</v>
      </c>
      <c r="C168" s="303"/>
      <c r="D168" s="322"/>
      <c r="E168" s="254">
        <v>83002</v>
      </c>
      <c r="F168" s="257" t="s">
        <v>21</v>
      </c>
      <c r="G168" s="257" t="s">
        <v>33</v>
      </c>
      <c r="H168" s="257" t="s">
        <v>23</v>
      </c>
      <c r="I168" s="260" t="s">
        <v>24</v>
      </c>
      <c r="J168" s="263" t="s">
        <v>25</v>
      </c>
      <c r="K168" s="67" t="s">
        <v>132</v>
      </c>
      <c r="L168" s="68" t="s">
        <v>35</v>
      </c>
      <c r="M168" s="69">
        <v>1.18</v>
      </c>
      <c r="N168" s="29">
        <f t="shared" si="16"/>
        <v>1.4159999999999999</v>
      </c>
      <c r="O168" s="30">
        <f t="shared" si="17"/>
        <v>99.11999999999999</v>
      </c>
      <c r="P168" s="31">
        <f t="shared" si="18"/>
        <v>120.36</v>
      </c>
      <c r="Q168" s="70"/>
      <c r="R168" s="71">
        <f t="shared" ref="R168:R179" si="22">Q168*P168</f>
        <v>0</v>
      </c>
      <c r="S168" s="42"/>
      <c r="T168" s="42"/>
      <c r="U168" s="312"/>
    </row>
    <row r="169" spans="1:21" ht="19.5" customHeight="1" thickTop="1" thickBot="1" x14ac:dyDescent="0.3">
      <c r="A169" s="36"/>
      <c r="B169" s="276"/>
      <c r="C169" s="304"/>
      <c r="D169" s="323"/>
      <c r="E169" s="255"/>
      <c r="F169" s="258"/>
      <c r="G169" s="258"/>
      <c r="H169" s="258"/>
      <c r="I169" s="261"/>
      <c r="J169" s="264"/>
      <c r="K169" s="62" t="s">
        <v>132</v>
      </c>
      <c r="L169" s="63" t="s">
        <v>37</v>
      </c>
      <c r="M169" s="64">
        <v>1.64</v>
      </c>
      <c r="N169" s="29">
        <f t="shared" si="16"/>
        <v>1.968</v>
      </c>
      <c r="O169" s="30">
        <f t="shared" si="17"/>
        <v>137.76</v>
      </c>
      <c r="P169" s="31">
        <f t="shared" si="18"/>
        <v>167.28</v>
      </c>
      <c r="Q169" s="65"/>
      <c r="R169" s="66">
        <f t="shared" si="22"/>
        <v>0</v>
      </c>
      <c r="S169" s="42"/>
      <c r="T169" s="42"/>
      <c r="U169" s="266"/>
    </row>
    <row r="170" spans="1:21" ht="19.5" customHeight="1" thickTop="1" thickBot="1" x14ac:dyDescent="0.3">
      <c r="A170" s="36"/>
      <c r="B170" s="276"/>
      <c r="C170" s="304"/>
      <c r="D170" s="323"/>
      <c r="E170" s="255"/>
      <c r="F170" s="258"/>
      <c r="G170" s="258"/>
      <c r="H170" s="258"/>
      <c r="I170" s="261"/>
      <c r="J170" s="263" t="s">
        <v>29</v>
      </c>
      <c r="K170" s="67" t="s">
        <v>133</v>
      </c>
      <c r="L170" s="68" t="s">
        <v>35</v>
      </c>
      <c r="M170" s="69">
        <v>1.18</v>
      </c>
      <c r="N170" s="29">
        <f t="shared" si="16"/>
        <v>1.4159999999999999</v>
      </c>
      <c r="O170" s="30">
        <f t="shared" si="17"/>
        <v>99.11999999999999</v>
      </c>
      <c r="P170" s="31">
        <f t="shared" si="18"/>
        <v>120.36</v>
      </c>
      <c r="Q170" s="70"/>
      <c r="R170" s="71">
        <f t="shared" si="22"/>
        <v>0</v>
      </c>
      <c r="S170" s="42"/>
      <c r="T170" s="42"/>
      <c r="U170" s="266"/>
    </row>
    <row r="171" spans="1:21" ht="19.5" customHeight="1" thickTop="1" thickBot="1" x14ac:dyDescent="0.3">
      <c r="A171" s="36"/>
      <c r="B171" s="276"/>
      <c r="C171" s="304"/>
      <c r="D171" s="323"/>
      <c r="E171" s="255"/>
      <c r="F171" s="258"/>
      <c r="G171" s="258"/>
      <c r="H171" s="258"/>
      <c r="I171" s="261"/>
      <c r="J171" s="268"/>
      <c r="K171" s="75" t="s">
        <v>133</v>
      </c>
      <c r="L171" s="72" t="s">
        <v>37</v>
      </c>
      <c r="M171" s="64">
        <v>1.64</v>
      </c>
      <c r="N171" s="29">
        <f t="shared" si="16"/>
        <v>1.968</v>
      </c>
      <c r="O171" s="30">
        <f t="shared" si="17"/>
        <v>137.76</v>
      </c>
      <c r="P171" s="31">
        <f t="shared" si="18"/>
        <v>167.28</v>
      </c>
      <c r="Q171" s="73"/>
      <c r="R171" s="74">
        <f t="shared" si="22"/>
        <v>0</v>
      </c>
      <c r="S171" s="42"/>
      <c r="T171" s="42"/>
      <c r="U171" s="266"/>
    </row>
    <row r="172" spans="1:21" ht="19.5" customHeight="1" thickTop="1" thickBot="1" x14ac:dyDescent="0.3">
      <c r="A172" s="36"/>
      <c r="B172" s="276"/>
      <c r="C172" s="304"/>
      <c r="D172" s="323"/>
      <c r="E172" s="255"/>
      <c r="F172" s="258"/>
      <c r="G172" s="258"/>
      <c r="H172" s="258"/>
      <c r="I172" s="261"/>
      <c r="J172" s="269" t="s">
        <v>31</v>
      </c>
      <c r="K172" s="57" t="s">
        <v>134</v>
      </c>
      <c r="L172" s="58" t="s">
        <v>35</v>
      </c>
      <c r="M172" s="59">
        <v>1.29</v>
      </c>
      <c r="N172" s="29">
        <f t="shared" si="16"/>
        <v>1.548</v>
      </c>
      <c r="O172" s="30">
        <f t="shared" si="17"/>
        <v>108.36</v>
      </c>
      <c r="P172" s="31">
        <f t="shared" si="18"/>
        <v>131.58000000000001</v>
      </c>
      <c r="Q172" s="60"/>
      <c r="R172" s="61">
        <f t="shared" si="22"/>
        <v>0</v>
      </c>
      <c r="S172" s="42"/>
      <c r="T172" s="42"/>
      <c r="U172" s="266"/>
    </row>
    <row r="173" spans="1:21" ht="19.5" customHeight="1" thickTop="1" thickBot="1" x14ac:dyDescent="0.3">
      <c r="A173" s="36"/>
      <c r="B173" s="276"/>
      <c r="C173" s="304"/>
      <c r="D173" s="323"/>
      <c r="E173" s="328"/>
      <c r="F173" s="270"/>
      <c r="G173" s="270"/>
      <c r="H173" s="270"/>
      <c r="I173" s="271"/>
      <c r="J173" s="268"/>
      <c r="K173" s="75" t="s">
        <v>134</v>
      </c>
      <c r="L173" s="72" t="s">
        <v>37</v>
      </c>
      <c r="M173" s="76">
        <v>1.75</v>
      </c>
      <c r="N173" s="29">
        <f t="shared" si="16"/>
        <v>2.1</v>
      </c>
      <c r="O173" s="30">
        <f t="shared" si="17"/>
        <v>147</v>
      </c>
      <c r="P173" s="31">
        <f t="shared" si="18"/>
        <v>178.5</v>
      </c>
      <c r="Q173" s="73"/>
      <c r="R173" s="74">
        <f t="shared" si="22"/>
        <v>0</v>
      </c>
      <c r="S173" s="42"/>
      <c r="T173" s="42"/>
      <c r="U173" s="266"/>
    </row>
    <row r="174" spans="1:21" ht="19.5" customHeight="1" thickTop="1" thickBot="1" x14ac:dyDescent="0.3">
      <c r="A174" s="36"/>
      <c r="B174" s="276"/>
      <c r="C174" s="304"/>
      <c r="D174" s="323"/>
      <c r="E174" s="254">
        <v>83502</v>
      </c>
      <c r="F174" s="257" t="s">
        <v>40</v>
      </c>
      <c r="G174" s="257" t="s">
        <v>41</v>
      </c>
      <c r="H174" s="257" t="s">
        <v>42</v>
      </c>
      <c r="I174" s="260" t="s">
        <v>43</v>
      </c>
      <c r="J174" s="269" t="s">
        <v>25</v>
      </c>
      <c r="K174" s="57" t="s">
        <v>135</v>
      </c>
      <c r="L174" s="58" t="s">
        <v>35</v>
      </c>
      <c r="M174" s="59">
        <v>1.42</v>
      </c>
      <c r="N174" s="29">
        <f t="shared" si="16"/>
        <v>1.704</v>
      </c>
      <c r="O174" s="30">
        <f t="shared" si="17"/>
        <v>119.28</v>
      </c>
      <c r="P174" s="31">
        <f t="shared" si="18"/>
        <v>144.84</v>
      </c>
      <c r="Q174" s="60"/>
      <c r="R174" s="61">
        <f t="shared" si="22"/>
        <v>0</v>
      </c>
      <c r="S174" s="42"/>
      <c r="T174" s="42"/>
      <c r="U174" s="266"/>
    </row>
    <row r="175" spans="1:21" ht="19.5" customHeight="1" thickTop="1" thickBot="1" x14ac:dyDescent="0.3">
      <c r="A175" s="36"/>
      <c r="B175" s="276"/>
      <c r="C175" s="304"/>
      <c r="D175" s="323"/>
      <c r="E175" s="255"/>
      <c r="F175" s="258"/>
      <c r="G175" s="258"/>
      <c r="H175" s="258"/>
      <c r="I175" s="261"/>
      <c r="J175" s="264"/>
      <c r="K175" s="62" t="s">
        <v>135</v>
      </c>
      <c r="L175" s="63" t="s">
        <v>37</v>
      </c>
      <c r="M175" s="76">
        <v>1.92</v>
      </c>
      <c r="N175" s="29">
        <f t="shared" si="16"/>
        <v>2.3039999999999998</v>
      </c>
      <c r="O175" s="30">
        <f t="shared" si="17"/>
        <v>161.28</v>
      </c>
      <c r="P175" s="31">
        <f t="shared" si="18"/>
        <v>195.83999999999997</v>
      </c>
      <c r="Q175" s="65"/>
      <c r="R175" s="66">
        <f t="shared" si="22"/>
        <v>0</v>
      </c>
      <c r="S175" s="42"/>
      <c r="T175" s="42"/>
      <c r="U175" s="266"/>
    </row>
    <row r="176" spans="1:21" ht="19.5" customHeight="1" thickTop="1" thickBot="1" x14ac:dyDescent="0.3">
      <c r="A176" s="36"/>
      <c r="B176" s="276"/>
      <c r="C176" s="304"/>
      <c r="D176" s="323"/>
      <c r="E176" s="255"/>
      <c r="F176" s="258"/>
      <c r="G176" s="258"/>
      <c r="H176" s="258"/>
      <c r="I176" s="261"/>
      <c r="J176" s="263" t="s">
        <v>29</v>
      </c>
      <c r="K176" s="67" t="s">
        <v>136</v>
      </c>
      <c r="L176" s="68" t="s">
        <v>35</v>
      </c>
      <c r="M176" s="59">
        <v>1.42</v>
      </c>
      <c r="N176" s="29">
        <f t="shared" si="16"/>
        <v>1.704</v>
      </c>
      <c r="O176" s="30">
        <f t="shared" si="17"/>
        <v>119.28</v>
      </c>
      <c r="P176" s="31">
        <f t="shared" si="18"/>
        <v>144.84</v>
      </c>
      <c r="Q176" s="70"/>
      <c r="R176" s="71">
        <f t="shared" si="22"/>
        <v>0</v>
      </c>
      <c r="S176" s="42"/>
      <c r="T176" s="42"/>
      <c r="U176" s="266"/>
    </row>
    <row r="177" spans="1:21" ht="19.5" customHeight="1" thickTop="1" thickBot="1" x14ac:dyDescent="0.3">
      <c r="A177" s="36"/>
      <c r="B177" s="276"/>
      <c r="C177" s="304"/>
      <c r="D177" s="323"/>
      <c r="E177" s="255"/>
      <c r="F177" s="258"/>
      <c r="G177" s="258"/>
      <c r="H177" s="258"/>
      <c r="I177" s="261"/>
      <c r="J177" s="264"/>
      <c r="K177" s="62" t="s">
        <v>136</v>
      </c>
      <c r="L177" s="63" t="s">
        <v>37</v>
      </c>
      <c r="M177" s="64">
        <v>1.92</v>
      </c>
      <c r="N177" s="29">
        <f t="shared" si="16"/>
        <v>2.3039999999999998</v>
      </c>
      <c r="O177" s="30">
        <f t="shared" si="17"/>
        <v>161.28</v>
      </c>
      <c r="P177" s="31">
        <f t="shared" si="18"/>
        <v>195.83999999999997</v>
      </c>
      <c r="Q177" s="65"/>
      <c r="R177" s="66">
        <f t="shared" si="22"/>
        <v>0</v>
      </c>
      <c r="S177" s="42"/>
      <c r="T177" s="42"/>
      <c r="U177" s="266"/>
    </row>
    <row r="178" spans="1:21" ht="19.5" customHeight="1" thickTop="1" thickBot="1" x14ac:dyDescent="0.3">
      <c r="A178" s="36"/>
      <c r="B178" s="276"/>
      <c r="C178" s="304"/>
      <c r="D178" s="323"/>
      <c r="E178" s="255"/>
      <c r="F178" s="258"/>
      <c r="G178" s="258"/>
      <c r="H178" s="258"/>
      <c r="I178" s="261"/>
      <c r="J178" s="263" t="s">
        <v>31</v>
      </c>
      <c r="K178" s="67" t="s">
        <v>137</v>
      </c>
      <c r="L178" s="68" t="s">
        <v>35</v>
      </c>
      <c r="M178" s="69">
        <v>1.53</v>
      </c>
      <c r="N178" s="29">
        <f t="shared" si="16"/>
        <v>1.8360000000000001</v>
      </c>
      <c r="O178" s="30">
        <f t="shared" si="17"/>
        <v>128.52000000000001</v>
      </c>
      <c r="P178" s="31">
        <f t="shared" si="18"/>
        <v>156.06</v>
      </c>
      <c r="Q178" s="70"/>
      <c r="R178" s="71">
        <f t="shared" si="22"/>
        <v>0</v>
      </c>
      <c r="S178" s="42"/>
      <c r="T178" s="42"/>
      <c r="U178" s="266"/>
    </row>
    <row r="179" spans="1:21" ht="19.5" customHeight="1" thickTop="1" thickBot="1" x14ac:dyDescent="0.3">
      <c r="A179" s="36"/>
      <c r="B179" s="276"/>
      <c r="C179" s="305"/>
      <c r="D179" s="324"/>
      <c r="E179" s="328"/>
      <c r="F179" s="270"/>
      <c r="G179" s="270"/>
      <c r="H179" s="270"/>
      <c r="I179" s="271"/>
      <c r="J179" s="268"/>
      <c r="K179" s="75" t="s">
        <v>137</v>
      </c>
      <c r="L179" s="72" t="s">
        <v>37</v>
      </c>
      <c r="M179" s="76">
        <v>2.0299999999999998</v>
      </c>
      <c r="N179" s="29">
        <f t="shared" si="16"/>
        <v>2.4359999999999999</v>
      </c>
      <c r="O179" s="30">
        <f t="shared" si="17"/>
        <v>170.51999999999998</v>
      </c>
      <c r="P179" s="31">
        <f t="shared" si="18"/>
        <v>207.06</v>
      </c>
      <c r="Q179" s="73"/>
      <c r="R179" s="74">
        <f t="shared" si="22"/>
        <v>0</v>
      </c>
      <c r="S179" s="42"/>
      <c r="T179" s="42"/>
      <c r="U179" s="267"/>
    </row>
    <row r="180" spans="1:21" ht="6.75" customHeight="1" thickTop="1" thickBot="1" x14ac:dyDescent="0.3">
      <c r="A180" s="36"/>
      <c r="B180" s="49"/>
      <c r="C180" s="50"/>
      <c r="D180" s="50"/>
      <c r="E180" s="50"/>
      <c r="F180" s="51"/>
      <c r="G180" s="51"/>
      <c r="H180" s="51"/>
      <c r="I180" s="51"/>
      <c r="J180" s="51"/>
      <c r="K180" s="51"/>
      <c r="L180" s="52"/>
      <c r="M180" s="53"/>
      <c r="N180" s="29"/>
      <c r="O180" s="30"/>
      <c r="P180" s="31"/>
      <c r="Q180" s="54"/>
      <c r="R180" s="55"/>
      <c r="S180" s="42"/>
      <c r="T180" s="42"/>
      <c r="U180" s="56"/>
    </row>
    <row r="181" spans="1:21" ht="19.5" customHeight="1" thickTop="1" thickBot="1" x14ac:dyDescent="0.3">
      <c r="A181" s="36"/>
      <c r="B181" s="276" t="s">
        <v>127</v>
      </c>
      <c r="C181" s="303"/>
      <c r="D181" s="331" t="s">
        <v>138</v>
      </c>
      <c r="E181" s="254">
        <v>83003</v>
      </c>
      <c r="F181" s="257" t="s">
        <v>21</v>
      </c>
      <c r="G181" s="257" t="s">
        <v>33</v>
      </c>
      <c r="H181" s="257" t="s">
        <v>23</v>
      </c>
      <c r="I181" s="260" t="s">
        <v>24</v>
      </c>
      <c r="J181" s="269" t="s">
        <v>25</v>
      </c>
      <c r="K181" s="57" t="s">
        <v>139</v>
      </c>
      <c r="L181" s="58" t="s">
        <v>35</v>
      </c>
      <c r="M181" s="59">
        <v>1.21</v>
      </c>
      <c r="N181" s="29">
        <f t="shared" si="16"/>
        <v>1.452</v>
      </c>
      <c r="O181" s="30">
        <f t="shared" si="17"/>
        <v>101.64</v>
      </c>
      <c r="P181" s="31">
        <f t="shared" si="18"/>
        <v>123.42</v>
      </c>
      <c r="Q181" s="60"/>
      <c r="R181" s="61">
        <f t="shared" ref="R181:R192" si="23">Q181*P181</f>
        <v>0</v>
      </c>
      <c r="S181" s="42"/>
      <c r="T181" s="42"/>
      <c r="U181" s="380"/>
    </row>
    <row r="182" spans="1:21" ht="19.5" customHeight="1" thickTop="1" thickBot="1" x14ac:dyDescent="0.3">
      <c r="A182" s="36"/>
      <c r="B182" s="276"/>
      <c r="C182" s="304"/>
      <c r="D182" s="332"/>
      <c r="E182" s="255"/>
      <c r="F182" s="258"/>
      <c r="G182" s="258"/>
      <c r="H182" s="258"/>
      <c r="I182" s="261"/>
      <c r="J182" s="264"/>
      <c r="K182" s="62" t="s">
        <v>139</v>
      </c>
      <c r="L182" s="63" t="s">
        <v>37</v>
      </c>
      <c r="M182" s="76">
        <v>1.71</v>
      </c>
      <c r="N182" s="29">
        <f t="shared" si="16"/>
        <v>2.052</v>
      </c>
      <c r="O182" s="30">
        <f t="shared" si="17"/>
        <v>143.64000000000001</v>
      </c>
      <c r="P182" s="31">
        <f t="shared" si="18"/>
        <v>174.42000000000002</v>
      </c>
      <c r="Q182" s="65"/>
      <c r="R182" s="66">
        <f t="shared" si="23"/>
        <v>0</v>
      </c>
      <c r="S182" s="42"/>
      <c r="T182" s="42"/>
      <c r="U182" s="381"/>
    </row>
    <row r="183" spans="1:21" ht="19.5" customHeight="1" thickTop="1" thickBot="1" x14ac:dyDescent="0.3">
      <c r="A183" s="36"/>
      <c r="B183" s="276"/>
      <c r="C183" s="304"/>
      <c r="D183" s="332"/>
      <c r="E183" s="255"/>
      <c r="F183" s="258"/>
      <c r="G183" s="258"/>
      <c r="H183" s="258"/>
      <c r="I183" s="261"/>
      <c r="J183" s="263" t="s">
        <v>29</v>
      </c>
      <c r="K183" s="67" t="s">
        <v>140</v>
      </c>
      <c r="L183" s="68" t="s">
        <v>35</v>
      </c>
      <c r="M183" s="59">
        <v>1.21</v>
      </c>
      <c r="N183" s="29">
        <f t="shared" si="16"/>
        <v>1.452</v>
      </c>
      <c r="O183" s="30">
        <f t="shared" si="17"/>
        <v>101.64</v>
      </c>
      <c r="P183" s="31">
        <f t="shared" si="18"/>
        <v>123.42</v>
      </c>
      <c r="Q183" s="70"/>
      <c r="R183" s="71">
        <f t="shared" si="23"/>
        <v>0</v>
      </c>
      <c r="S183" s="42"/>
      <c r="T183" s="42"/>
      <c r="U183" s="381"/>
    </row>
    <row r="184" spans="1:21" ht="19.5" customHeight="1" thickTop="1" thickBot="1" x14ac:dyDescent="0.3">
      <c r="A184" s="36"/>
      <c r="B184" s="276"/>
      <c r="C184" s="304"/>
      <c r="D184" s="332"/>
      <c r="E184" s="255"/>
      <c r="F184" s="258"/>
      <c r="G184" s="258"/>
      <c r="H184" s="258"/>
      <c r="I184" s="261"/>
      <c r="J184" s="264"/>
      <c r="K184" s="62" t="s">
        <v>140</v>
      </c>
      <c r="L184" s="63" t="s">
        <v>37</v>
      </c>
      <c r="M184" s="64">
        <v>1.71</v>
      </c>
      <c r="N184" s="29">
        <f t="shared" si="16"/>
        <v>2.052</v>
      </c>
      <c r="O184" s="30">
        <f t="shared" si="17"/>
        <v>143.64000000000001</v>
      </c>
      <c r="P184" s="31">
        <f t="shared" si="18"/>
        <v>174.42000000000002</v>
      </c>
      <c r="Q184" s="65"/>
      <c r="R184" s="66">
        <f t="shared" si="23"/>
        <v>0</v>
      </c>
      <c r="S184" s="42"/>
      <c r="T184" s="42"/>
      <c r="U184" s="381"/>
    </row>
    <row r="185" spans="1:21" ht="19.5" customHeight="1" thickTop="1" thickBot="1" x14ac:dyDescent="0.3">
      <c r="A185" s="36"/>
      <c r="B185" s="276"/>
      <c r="C185" s="304"/>
      <c r="D185" s="332"/>
      <c r="E185" s="255"/>
      <c r="F185" s="258"/>
      <c r="G185" s="258"/>
      <c r="H185" s="258"/>
      <c r="I185" s="261"/>
      <c r="J185" s="263" t="s">
        <v>31</v>
      </c>
      <c r="K185" s="67" t="s">
        <v>141</v>
      </c>
      <c r="L185" s="68" t="s">
        <v>35</v>
      </c>
      <c r="M185" s="69">
        <v>1.32</v>
      </c>
      <c r="N185" s="29">
        <f t="shared" si="16"/>
        <v>1.5840000000000001</v>
      </c>
      <c r="O185" s="30">
        <f t="shared" si="17"/>
        <v>110.88000000000001</v>
      </c>
      <c r="P185" s="31">
        <f t="shared" si="18"/>
        <v>134.64000000000001</v>
      </c>
      <c r="Q185" s="70"/>
      <c r="R185" s="71">
        <f t="shared" si="23"/>
        <v>0</v>
      </c>
      <c r="S185" s="42"/>
      <c r="T185" s="42"/>
      <c r="U185" s="381"/>
    </row>
    <row r="186" spans="1:21" ht="19.5" customHeight="1" thickTop="1" thickBot="1" x14ac:dyDescent="0.3">
      <c r="A186" s="36"/>
      <c r="B186" s="276"/>
      <c r="C186" s="304"/>
      <c r="D186" s="332"/>
      <c r="E186" s="328"/>
      <c r="F186" s="270"/>
      <c r="G186" s="270"/>
      <c r="H186" s="270"/>
      <c r="I186" s="271"/>
      <c r="J186" s="268"/>
      <c r="K186" s="75" t="s">
        <v>141</v>
      </c>
      <c r="L186" s="72" t="s">
        <v>37</v>
      </c>
      <c r="M186" s="76">
        <v>1.82</v>
      </c>
      <c r="N186" s="29">
        <f t="shared" si="16"/>
        <v>2.1840000000000002</v>
      </c>
      <c r="O186" s="30">
        <f t="shared" si="17"/>
        <v>152.88000000000002</v>
      </c>
      <c r="P186" s="31">
        <f t="shared" si="18"/>
        <v>185.64000000000001</v>
      </c>
      <c r="Q186" s="73"/>
      <c r="R186" s="74">
        <f t="shared" si="23"/>
        <v>0</v>
      </c>
      <c r="S186" s="42"/>
      <c r="T186" s="42"/>
      <c r="U186" s="381"/>
    </row>
    <row r="187" spans="1:21" ht="19.5" customHeight="1" thickTop="1" thickBot="1" x14ac:dyDescent="0.3">
      <c r="A187" s="36"/>
      <c r="B187" s="276"/>
      <c r="C187" s="304"/>
      <c r="D187" s="332"/>
      <c r="E187" s="254">
        <v>83503</v>
      </c>
      <c r="F187" s="257" t="s">
        <v>40</v>
      </c>
      <c r="G187" s="257" t="s">
        <v>41</v>
      </c>
      <c r="H187" s="257" t="s">
        <v>42</v>
      </c>
      <c r="I187" s="260" t="s">
        <v>43</v>
      </c>
      <c r="J187" s="263" t="s">
        <v>25</v>
      </c>
      <c r="K187" s="67" t="s">
        <v>142</v>
      </c>
      <c r="L187" s="68" t="s">
        <v>35</v>
      </c>
      <c r="M187" s="69">
        <v>1.47</v>
      </c>
      <c r="N187" s="29">
        <f t="shared" si="16"/>
        <v>1.764</v>
      </c>
      <c r="O187" s="30">
        <f t="shared" si="17"/>
        <v>123.48</v>
      </c>
      <c r="P187" s="31">
        <f t="shared" si="18"/>
        <v>149.94</v>
      </c>
      <c r="Q187" s="70"/>
      <c r="R187" s="71">
        <f t="shared" si="23"/>
        <v>0</v>
      </c>
      <c r="S187" s="42"/>
      <c r="T187" s="42"/>
      <c r="U187" s="381"/>
    </row>
    <row r="188" spans="1:21" ht="19.5" customHeight="1" thickTop="1" thickBot="1" x14ac:dyDescent="0.3">
      <c r="A188" s="36"/>
      <c r="B188" s="276"/>
      <c r="C188" s="304"/>
      <c r="D188" s="332"/>
      <c r="E188" s="255"/>
      <c r="F188" s="258"/>
      <c r="G188" s="258"/>
      <c r="H188" s="258"/>
      <c r="I188" s="261"/>
      <c r="J188" s="268"/>
      <c r="K188" s="75" t="s">
        <v>142</v>
      </c>
      <c r="L188" s="72" t="s">
        <v>37</v>
      </c>
      <c r="M188" s="76">
        <v>2.0499999999999998</v>
      </c>
      <c r="N188" s="29">
        <f t="shared" si="16"/>
        <v>2.46</v>
      </c>
      <c r="O188" s="30">
        <f t="shared" si="17"/>
        <v>172.2</v>
      </c>
      <c r="P188" s="31">
        <f t="shared" si="18"/>
        <v>209.1</v>
      </c>
      <c r="Q188" s="73"/>
      <c r="R188" s="74">
        <f t="shared" si="23"/>
        <v>0</v>
      </c>
      <c r="S188" s="42"/>
      <c r="T188" s="42"/>
      <c r="U188" s="381"/>
    </row>
    <row r="189" spans="1:21" ht="19.5" customHeight="1" thickTop="1" thickBot="1" x14ac:dyDescent="0.3">
      <c r="A189" s="36"/>
      <c r="B189" s="276"/>
      <c r="C189" s="304"/>
      <c r="D189" s="332"/>
      <c r="E189" s="255"/>
      <c r="F189" s="258"/>
      <c r="G189" s="258"/>
      <c r="H189" s="258"/>
      <c r="I189" s="261"/>
      <c r="J189" s="263" t="s">
        <v>29</v>
      </c>
      <c r="K189" s="67" t="s">
        <v>143</v>
      </c>
      <c r="L189" s="68" t="s">
        <v>35</v>
      </c>
      <c r="M189" s="69">
        <v>1.47</v>
      </c>
      <c r="N189" s="29">
        <f t="shared" si="16"/>
        <v>1.764</v>
      </c>
      <c r="O189" s="30">
        <f t="shared" si="17"/>
        <v>123.48</v>
      </c>
      <c r="P189" s="31">
        <f t="shared" si="18"/>
        <v>149.94</v>
      </c>
      <c r="Q189" s="70"/>
      <c r="R189" s="71">
        <f t="shared" si="23"/>
        <v>0</v>
      </c>
      <c r="S189" s="42"/>
      <c r="T189" s="42"/>
      <c r="U189" s="381"/>
    </row>
    <row r="190" spans="1:21" ht="19.5" customHeight="1" thickTop="1" thickBot="1" x14ac:dyDescent="0.3">
      <c r="A190" s="36"/>
      <c r="B190" s="276"/>
      <c r="C190" s="304"/>
      <c r="D190" s="332"/>
      <c r="E190" s="255"/>
      <c r="F190" s="258"/>
      <c r="G190" s="258"/>
      <c r="H190" s="258"/>
      <c r="I190" s="261"/>
      <c r="J190" s="268"/>
      <c r="K190" s="75" t="s">
        <v>143</v>
      </c>
      <c r="L190" s="72" t="s">
        <v>37</v>
      </c>
      <c r="M190" s="76">
        <v>2.0499999999999998</v>
      </c>
      <c r="N190" s="29">
        <f t="shared" si="16"/>
        <v>2.46</v>
      </c>
      <c r="O190" s="30">
        <f t="shared" si="17"/>
        <v>172.2</v>
      </c>
      <c r="P190" s="31">
        <f t="shared" si="18"/>
        <v>209.1</v>
      </c>
      <c r="Q190" s="73"/>
      <c r="R190" s="74">
        <f t="shared" si="23"/>
        <v>0</v>
      </c>
      <c r="S190" s="42"/>
      <c r="T190" s="42"/>
      <c r="U190" s="381"/>
    </row>
    <row r="191" spans="1:21" ht="19.5" customHeight="1" thickTop="1" thickBot="1" x14ac:dyDescent="0.3">
      <c r="A191" s="36"/>
      <c r="B191" s="276"/>
      <c r="C191" s="304"/>
      <c r="D191" s="332"/>
      <c r="E191" s="255"/>
      <c r="F191" s="258"/>
      <c r="G191" s="258"/>
      <c r="H191" s="258"/>
      <c r="I191" s="261"/>
      <c r="J191" s="269" t="s">
        <v>31</v>
      </c>
      <c r="K191" s="57" t="s">
        <v>144</v>
      </c>
      <c r="L191" s="58" t="s">
        <v>35</v>
      </c>
      <c r="M191" s="59">
        <v>1.58</v>
      </c>
      <c r="N191" s="29">
        <f t="shared" si="16"/>
        <v>1.8960000000000001</v>
      </c>
      <c r="O191" s="30">
        <f t="shared" si="17"/>
        <v>132.72</v>
      </c>
      <c r="P191" s="31">
        <f t="shared" si="18"/>
        <v>161.16000000000003</v>
      </c>
      <c r="Q191" s="60"/>
      <c r="R191" s="61">
        <f t="shared" si="23"/>
        <v>0</v>
      </c>
      <c r="S191" s="42"/>
      <c r="T191" s="42"/>
      <c r="U191" s="381"/>
    </row>
    <row r="192" spans="1:21" ht="19.5" customHeight="1" thickTop="1" thickBot="1" x14ac:dyDescent="0.3">
      <c r="A192" s="36"/>
      <c r="B192" s="276"/>
      <c r="C192" s="305"/>
      <c r="D192" s="383"/>
      <c r="E192" s="328"/>
      <c r="F192" s="270"/>
      <c r="G192" s="270"/>
      <c r="H192" s="270"/>
      <c r="I192" s="271"/>
      <c r="J192" s="268"/>
      <c r="K192" s="75" t="s">
        <v>144</v>
      </c>
      <c r="L192" s="72" t="s">
        <v>37</v>
      </c>
      <c r="M192" s="76">
        <v>2.16</v>
      </c>
      <c r="N192" s="29">
        <f t="shared" si="16"/>
        <v>2.5920000000000001</v>
      </c>
      <c r="O192" s="30">
        <f t="shared" si="17"/>
        <v>181.44</v>
      </c>
      <c r="P192" s="31">
        <f t="shared" si="18"/>
        <v>220.32</v>
      </c>
      <c r="Q192" s="73"/>
      <c r="R192" s="74">
        <f t="shared" si="23"/>
        <v>0</v>
      </c>
      <c r="S192" s="42"/>
      <c r="T192" s="42"/>
      <c r="U192" s="382"/>
    </row>
    <row r="193" spans="1:21" ht="6.75" customHeight="1" thickTop="1" thickBot="1" x14ac:dyDescent="0.3">
      <c r="A193" s="36"/>
      <c r="B193" s="49"/>
      <c r="C193" s="50"/>
      <c r="D193" s="50"/>
      <c r="E193" s="50"/>
      <c r="F193" s="51"/>
      <c r="G193" s="51"/>
      <c r="H193" s="51"/>
      <c r="I193" s="51"/>
      <c r="J193" s="51"/>
      <c r="K193" s="51"/>
      <c r="L193" s="52"/>
      <c r="M193" s="53"/>
      <c r="N193" s="29"/>
      <c r="O193" s="30"/>
      <c r="P193" s="31"/>
      <c r="Q193" s="54"/>
      <c r="R193" s="55"/>
      <c r="S193" s="42"/>
      <c r="T193" s="42"/>
      <c r="U193" s="56"/>
    </row>
    <row r="194" spans="1:21" ht="28.5" customHeight="1" thickTop="1" thickBot="1" x14ac:dyDescent="0.3">
      <c r="A194" s="36"/>
      <c r="B194" s="276" t="s">
        <v>145</v>
      </c>
      <c r="C194" s="345"/>
      <c r="D194" s="279"/>
      <c r="E194" s="281">
        <v>33005</v>
      </c>
      <c r="F194" s="272" t="s">
        <v>21</v>
      </c>
      <c r="G194" s="272" t="s">
        <v>33</v>
      </c>
      <c r="H194" s="272" t="s">
        <v>23</v>
      </c>
      <c r="I194" s="274" t="s">
        <v>24</v>
      </c>
      <c r="J194" s="335" t="s">
        <v>25</v>
      </c>
      <c r="K194" s="67" t="s">
        <v>146</v>
      </c>
      <c r="L194" s="68" t="s">
        <v>35</v>
      </c>
      <c r="M194" s="93">
        <v>1.48</v>
      </c>
      <c r="N194" s="29">
        <f t="shared" si="16"/>
        <v>1.776</v>
      </c>
      <c r="O194" s="30">
        <f t="shared" si="17"/>
        <v>124.32000000000001</v>
      </c>
      <c r="P194" s="31">
        <f t="shared" si="18"/>
        <v>150.96</v>
      </c>
      <c r="Q194" s="70"/>
      <c r="R194" s="71">
        <f t="shared" ref="R194:R199" si="24">Q194*P194</f>
        <v>0</v>
      </c>
      <c r="S194" s="42"/>
      <c r="T194" s="42"/>
      <c r="U194" s="312"/>
    </row>
    <row r="195" spans="1:21" ht="28.5" customHeight="1" thickTop="1" thickBot="1" x14ac:dyDescent="0.3">
      <c r="A195" s="36"/>
      <c r="B195" s="276"/>
      <c r="C195" s="330"/>
      <c r="D195" s="339"/>
      <c r="E195" s="327"/>
      <c r="F195" s="325"/>
      <c r="G195" s="325"/>
      <c r="H195" s="325"/>
      <c r="I195" s="326"/>
      <c r="J195" s="336"/>
      <c r="K195" s="75" t="s">
        <v>146</v>
      </c>
      <c r="L195" s="72" t="s">
        <v>37</v>
      </c>
      <c r="M195" s="94">
        <v>2.04</v>
      </c>
      <c r="N195" s="29">
        <f t="shared" si="16"/>
        <v>2.448</v>
      </c>
      <c r="O195" s="30">
        <f t="shared" si="17"/>
        <v>171.35999999999999</v>
      </c>
      <c r="P195" s="31">
        <f t="shared" si="18"/>
        <v>208.07999999999998</v>
      </c>
      <c r="Q195" s="73"/>
      <c r="R195" s="74">
        <f t="shared" si="24"/>
        <v>0</v>
      </c>
      <c r="S195" s="42"/>
      <c r="T195" s="42"/>
      <c r="U195" s="266"/>
    </row>
    <row r="196" spans="1:21" ht="28.5" customHeight="1" thickTop="1" thickBot="1" x14ac:dyDescent="0.3">
      <c r="A196" s="36"/>
      <c r="B196" s="276"/>
      <c r="C196" s="330"/>
      <c r="D196" s="339"/>
      <c r="E196" s="327"/>
      <c r="F196" s="325"/>
      <c r="G196" s="325"/>
      <c r="H196" s="325"/>
      <c r="I196" s="326"/>
      <c r="J196" s="335" t="s">
        <v>29</v>
      </c>
      <c r="K196" s="67" t="s">
        <v>147</v>
      </c>
      <c r="L196" s="68" t="s">
        <v>35</v>
      </c>
      <c r="M196" s="93">
        <v>1.48</v>
      </c>
      <c r="N196" s="29">
        <f t="shared" si="16"/>
        <v>1.776</v>
      </c>
      <c r="O196" s="30">
        <f t="shared" si="17"/>
        <v>124.32000000000001</v>
      </c>
      <c r="P196" s="31">
        <f t="shared" si="18"/>
        <v>150.96</v>
      </c>
      <c r="Q196" s="70"/>
      <c r="R196" s="71">
        <f t="shared" si="24"/>
        <v>0</v>
      </c>
      <c r="S196" s="42"/>
      <c r="T196" s="42"/>
      <c r="U196" s="266"/>
    </row>
    <row r="197" spans="1:21" ht="28.5" customHeight="1" thickTop="1" thickBot="1" x14ac:dyDescent="0.3">
      <c r="A197" s="36"/>
      <c r="B197" s="276"/>
      <c r="C197" s="330"/>
      <c r="D197" s="339"/>
      <c r="E197" s="327"/>
      <c r="F197" s="325"/>
      <c r="G197" s="325"/>
      <c r="H197" s="325"/>
      <c r="I197" s="326"/>
      <c r="J197" s="336"/>
      <c r="K197" s="62" t="s">
        <v>147</v>
      </c>
      <c r="L197" s="63" t="s">
        <v>37</v>
      </c>
      <c r="M197" s="94">
        <v>2.04</v>
      </c>
      <c r="N197" s="29">
        <f t="shared" si="16"/>
        <v>2.448</v>
      </c>
      <c r="O197" s="30">
        <f t="shared" si="17"/>
        <v>171.35999999999999</v>
      </c>
      <c r="P197" s="31">
        <f t="shared" si="18"/>
        <v>208.07999999999998</v>
      </c>
      <c r="Q197" s="65"/>
      <c r="R197" s="66">
        <f t="shared" si="24"/>
        <v>0</v>
      </c>
      <c r="S197" s="42"/>
      <c r="T197" s="42"/>
      <c r="U197" s="266"/>
    </row>
    <row r="198" spans="1:21" ht="28.5" customHeight="1" thickTop="1" thickBot="1" x14ac:dyDescent="0.3">
      <c r="A198" s="36"/>
      <c r="B198" s="276"/>
      <c r="C198" s="330"/>
      <c r="D198" s="339"/>
      <c r="E198" s="327"/>
      <c r="F198" s="325"/>
      <c r="G198" s="325"/>
      <c r="H198" s="325"/>
      <c r="I198" s="326"/>
      <c r="J198" s="335" t="s">
        <v>31</v>
      </c>
      <c r="K198" s="67" t="s">
        <v>148</v>
      </c>
      <c r="L198" s="68" t="s">
        <v>35</v>
      </c>
      <c r="M198" s="93">
        <v>1.59</v>
      </c>
      <c r="N198" s="29">
        <f t="shared" ref="N198:N261" si="25">M198+M198*0.2</f>
        <v>1.9080000000000001</v>
      </c>
      <c r="O198" s="30">
        <f t="shared" ref="O198:O261" si="26">N198*70</f>
        <v>133.56</v>
      </c>
      <c r="P198" s="31">
        <f t="shared" ref="P198:P261" si="27">N198*85</f>
        <v>162.18</v>
      </c>
      <c r="Q198" s="70"/>
      <c r="R198" s="71">
        <f t="shared" si="24"/>
        <v>0</v>
      </c>
      <c r="S198" s="42"/>
      <c r="T198" s="42"/>
      <c r="U198" s="266"/>
    </row>
    <row r="199" spans="1:21" ht="28.5" customHeight="1" thickTop="1" thickBot="1" x14ac:dyDescent="0.3">
      <c r="A199" s="36"/>
      <c r="B199" s="276"/>
      <c r="C199" s="337"/>
      <c r="D199" s="280"/>
      <c r="E199" s="282"/>
      <c r="F199" s="273"/>
      <c r="G199" s="273"/>
      <c r="H199" s="273"/>
      <c r="I199" s="275"/>
      <c r="J199" s="336"/>
      <c r="K199" s="75" t="s">
        <v>148</v>
      </c>
      <c r="L199" s="72" t="s">
        <v>37</v>
      </c>
      <c r="M199" s="94">
        <v>2.15</v>
      </c>
      <c r="N199" s="29">
        <f t="shared" si="25"/>
        <v>2.58</v>
      </c>
      <c r="O199" s="30">
        <f t="shared" si="26"/>
        <v>180.6</v>
      </c>
      <c r="P199" s="31">
        <f t="shared" si="27"/>
        <v>219.3</v>
      </c>
      <c r="Q199" s="73"/>
      <c r="R199" s="74">
        <f t="shared" si="24"/>
        <v>0</v>
      </c>
      <c r="S199" s="42"/>
      <c r="T199" s="42"/>
      <c r="U199" s="267"/>
    </row>
    <row r="200" spans="1:21" ht="6.75" customHeight="1" thickTop="1" thickBot="1" x14ac:dyDescent="0.3">
      <c r="A200" s="36"/>
      <c r="B200" s="49"/>
      <c r="C200" s="50"/>
      <c r="D200" s="50"/>
      <c r="E200" s="50"/>
      <c r="F200" s="51"/>
      <c r="G200" s="51"/>
      <c r="H200" s="51"/>
      <c r="I200" s="51"/>
      <c r="J200" s="51"/>
      <c r="K200" s="51"/>
      <c r="L200" s="52"/>
      <c r="M200" s="53"/>
      <c r="N200" s="29"/>
      <c r="O200" s="30"/>
      <c r="P200" s="31"/>
      <c r="Q200" s="54"/>
      <c r="R200" s="55"/>
      <c r="S200" s="42"/>
      <c r="T200" s="42"/>
      <c r="U200" s="56"/>
    </row>
    <row r="201" spans="1:21" ht="53.25" customHeight="1" thickTop="1" thickBot="1" x14ac:dyDescent="0.3">
      <c r="A201" s="36"/>
      <c r="B201" s="297" t="s">
        <v>149</v>
      </c>
      <c r="C201" s="313"/>
      <c r="D201" s="367"/>
      <c r="E201" s="316">
        <v>64009</v>
      </c>
      <c r="F201" s="319" t="s">
        <v>21</v>
      </c>
      <c r="G201" s="319" t="s">
        <v>33</v>
      </c>
      <c r="H201" s="319" t="s">
        <v>23</v>
      </c>
      <c r="I201" s="319" t="s">
        <v>24</v>
      </c>
      <c r="J201" s="299" t="s">
        <v>25</v>
      </c>
      <c r="K201" s="95" t="s">
        <v>150</v>
      </c>
      <c r="L201" s="96" t="s">
        <v>35</v>
      </c>
      <c r="M201" s="93">
        <v>0.55825000000000002</v>
      </c>
      <c r="N201" s="29">
        <f t="shared" si="25"/>
        <v>0.66990000000000005</v>
      </c>
      <c r="O201" s="30">
        <f t="shared" si="26"/>
        <v>46.893000000000001</v>
      </c>
      <c r="P201" s="31">
        <f t="shared" si="27"/>
        <v>56.941500000000005</v>
      </c>
      <c r="Q201" s="70"/>
      <c r="R201" s="71">
        <f>Q201*P201</f>
        <v>0</v>
      </c>
      <c r="S201" s="42"/>
      <c r="T201" s="42"/>
      <c r="U201" s="97"/>
    </row>
    <row r="202" spans="1:21" ht="53.25" customHeight="1" thickTop="1" thickBot="1" x14ac:dyDescent="0.3">
      <c r="A202" s="36"/>
      <c r="B202" s="297"/>
      <c r="C202" s="315"/>
      <c r="D202" s="357"/>
      <c r="E202" s="318"/>
      <c r="F202" s="321"/>
      <c r="G202" s="321"/>
      <c r="H202" s="321"/>
      <c r="I202" s="321"/>
      <c r="J202" s="300"/>
      <c r="K202" s="98" t="s">
        <v>150</v>
      </c>
      <c r="L202" s="99" t="s">
        <v>37</v>
      </c>
      <c r="M202" s="94">
        <v>0.70034999999999992</v>
      </c>
      <c r="N202" s="29">
        <f t="shared" si="25"/>
        <v>0.84041999999999994</v>
      </c>
      <c r="O202" s="30">
        <f t="shared" si="26"/>
        <v>58.829399999999993</v>
      </c>
      <c r="P202" s="31">
        <f t="shared" si="27"/>
        <v>71.435699999999997</v>
      </c>
      <c r="Q202" s="73"/>
      <c r="R202" s="74">
        <f>Q202*P202</f>
        <v>0</v>
      </c>
      <c r="S202" s="42"/>
      <c r="T202" s="42"/>
      <c r="U202" s="100"/>
    </row>
    <row r="203" spans="1:21" ht="6.75" customHeight="1" thickTop="1" thickBot="1" x14ac:dyDescent="0.3">
      <c r="A203" s="36"/>
      <c r="B203" s="49"/>
      <c r="C203" s="50"/>
      <c r="D203" s="50"/>
      <c r="E203" s="50"/>
      <c r="F203" s="51"/>
      <c r="G203" s="51"/>
      <c r="H203" s="51"/>
      <c r="I203" s="51"/>
      <c r="J203" s="51"/>
      <c r="K203" s="51"/>
      <c r="L203" s="52"/>
      <c r="M203" s="53"/>
      <c r="N203" s="29"/>
      <c r="O203" s="30"/>
      <c r="P203" s="31"/>
      <c r="Q203" s="54"/>
      <c r="R203" s="55"/>
      <c r="S203" s="42"/>
      <c r="T203" s="42"/>
      <c r="U203" s="56"/>
    </row>
    <row r="204" spans="1:21" ht="19.5" customHeight="1" thickTop="1" thickBot="1" x14ac:dyDescent="0.3">
      <c r="A204" s="36"/>
      <c r="B204" s="248"/>
      <c r="C204" s="250"/>
      <c r="D204" s="252"/>
      <c r="E204" s="254">
        <v>23006</v>
      </c>
      <c r="F204" s="257" t="s">
        <v>21</v>
      </c>
      <c r="G204" s="257" t="s">
        <v>33</v>
      </c>
      <c r="H204" s="257" t="s">
        <v>23</v>
      </c>
      <c r="I204" s="260" t="s">
        <v>24</v>
      </c>
      <c r="J204" s="263" t="s">
        <v>25</v>
      </c>
      <c r="K204" s="67" t="s">
        <v>152</v>
      </c>
      <c r="L204" s="68" t="s">
        <v>35</v>
      </c>
      <c r="M204" s="69">
        <v>1.04</v>
      </c>
      <c r="N204" s="29">
        <f t="shared" si="25"/>
        <v>1.248</v>
      </c>
      <c r="O204" s="30">
        <f t="shared" si="26"/>
        <v>87.36</v>
      </c>
      <c r="P204" s="31">
        <f t="shared" si="27"/>
        <v>106.08</v>
      </c>
      <c r="Q204" s="70"/>
      <c r="R204" s="71">
        <f t="shared" ref="R204:R215" si="28">Q204*P204</f>
        <v>0</v>
      </c>
      <c r="S204" s="42"/>
      <c r="T204" s="42"/>
      <c r="U204" s="265" t="s">
        <v>153</v>
      </c>
    </row>
    <row r="205" spans="1:21" ht="19.5" customHeight="1" thickTop="1" thickBot="1" x14ac:dyDescent="0.3">
      <c r="A205" s="36"/>
      <c r="B205" s="248"/>
      <c r="C205" s="250"/>
      <c r="D205" s="252"/>
      <c r="E205" s="255"/>
      <c r="F205" s="258"/>
      <c r="G205" s="258"/>
      <c r="H205" s="258"/>
      <c r="I205" s="261"/>
      <c r="J205" s="264"/>
      <c r="K205" s="62" t="s">
        <v>152</v>
      </c>
      <c r="L205" s="63" t="s">
        <v>37</v>
      </c>
      <c r="M205" s="64">
        <v>1.34</v>
      </c>
      <c r="N205" s="29">
        <f t="shared" si="25"/>
        <v>1.6080000000000001</v>
      </c>
      <c r="O205" s="30">
        <f t="shared" si="26"/>
        <v>112.56</v>
      </c>
      <c r="P205" s="31">
        <f t="shared" si="27"/>
        <v>136.68</v>
      </c>
      <c r="Q205" s="65"/>
      <c r="R205" s="66">
        <f t="shared" si="28"/>
        <v>0</v>
      </c>
      <c r="S205" s="42"/>
      <c r="T205" s="42"/>
      <c r="U205" s="266"/>
    </row>
    <row r="206" spans="1:21" ht="19.5" customHeight="1" thickTop="1" thickBot="1" x14ac:dyDescent="0.3">
      <c r="A206" s="36"/>
      <c r="B206" s="248"/>
      <c r="C206" s="250"/>
      <c r="D206" s="252"/>
      <c r="E206" s="255"/>
      <c r="F206" s="258"/>
      <c r="G206" s="258"/>
      <c r="H206" s="258"/>
      <c r="I206" s="261"/>
      <c r="J206" s="263" t="s">
        <v>29</v>
      </c>
      <c r="K206" s="67" t="s">
        <v>154</v>
      </c>
      <c r="L206" s="68" t="s">
        <v>35</v>
      </c>
      <c r="M206" s="69">
        <v>1.04</v>
      </c>
      <c r="N206" s="29">
        <f t="shared" si="25"/>
        <v>1.248</v>
      </c>
      <c r="O206" s="30">
        <f t="shared" si="26"/>
        <v>87.36</v>
      </c>
      <c r="P206" s="31">
        <f t="shared" si="27"/>
        <v>106.08</v>
      </c>
      <c r="Q206" s="70"/>
      <c r="R206" s="71">
        <f t="shared" si="28"/>
        <v>0</v>
      </c>
      <c r="S206" s="42"/>
      <c r="T206" s="42"/>
      <c r="U206" s="266"/>
    </row>
    <row r="207" spans="1:21" ht="19.5" customHeight="1" thickTop="1" thickBot="1" x14ac:dyDescent="0.3">
      <c r="A207" s="36"/>
      <c r="B207" s="248"/>
      <c r="C207" s="250"/>
      <c r="D207" s="252"/>
      <c r="E207" s="255"/>
      <c r="F207" s="258"/>
      <c r="G207" s="258"/>
      <c r="H207" s="258"/>
      <c r="I207" s="261"/>
      <c r="J207" s="268"/>
      <c r="K207" s="62" t="s">
        <v>154</v>
      </c>
      <c r="L207" s="72" t="s">
        <v>37</v>
      </c>
      <c r="M207" s="64">
        <v>1.34</v>
      </c>
      <c r="N207" s="29">
        <f t="shared" si="25"/>
        <v>1.6080000000000001</v>
      </c>
      <c r="O207" s="30">
        <f t="shared" si="26"/>
        <v>112.56</v>
      </c>
      <c r="P207" s="31">
        <f t="shared" si="27"/>
        <v>136.68</v>
      </c>
      <c r="Q207" s="73"/>
      <c r="R207" s="74">
        <f t="shared" si="28"/>
        <v>0</v>
      </c>
      <c r="S207" s="42"/>
      <c r="T207" s="42"/>
      <c r="U207" s="266"/>
    </row>
    <row r="208" spans="1:21" ht="19.5" customHeight="1" thickTop="1" thickBot="1" x14ac:dyDescent="0.3">
      <c r="A208" s="36"/>
      <c r="B208" s="248"/>
      <c r="C208" s="250"/>
      <c r="D208" s="252"/>
      <c r="E208" s="255"/>
      <c r="F208" s="258"/>
      <c r="G208" s="258"/>
      <c r="H208" s="258"/>
      <c r="I208" s="261"/>
      <c r="J208" s="269" t="s">
        <v>31</v>
      </c>
      <c r="K208" s="67" t="s">
        <v>155</v>
      </c>
      <c r="L208" s="58" t="s">
        <v>35</v>
      </c>
      <c r="M208" s="69">
        <v>1.1499999999999999</v>
      </c>
      <c r="N208" s="29">
        <f t="shared" si="25"/>
        <v>1.38</v>
      </c>
      <c r="O208" s="30">
        <f t="shared" si="26"/>
        <v>96.6</v>
      </c>
      <c r="P208" s="31">
        <f t="shared" si="27"/>
        <v>117.3</v>
      </c>
      <c r="Q208" s="60"/>
      <c r="R208" s="61">
        <f t="shared" si="28"/>
        <v>0</v>
      </c>
      <c r="S208" s="42"/>
      <c r="T208" s="42"/>
      <c r="U208" s="266"/>
    </row>
    <row r="209" spans="1:21" ht="19.5" customHeight="1" thickTop="1" thickBot="1" x14ac:dyDescent="0.3">
      <c r="A209" s="36"/>
      <c r="B209" s="248"/>
      <c r="C209" s="250"/>
      <c r="D209" s="252"/>
      <c r="E209" s="256"/>
      <c r="F209" s="259"/>
      <c r="G209" s="259"/>
      <c r="H209" s="259"/>
      <c r="I209" s="262"/>
      <c r="J209" s="264"/>
      <c r="K209" s="62" t="s">
        <v>155</v>
      </c>
      <c r="L209" s="63" t="s">
        <v>37</v>
      </c>
      <c r="M209" s="64">
        <v>1.45</v>
      </c>
      <c r="N209" s="29">
        <f t="shared" si="25"/>
        <v>1.74</v>
      </c>
      <c r="O209" s="30">
        <f t="shared" si="26"/>
        <v>121.8</v>
      </c>
      <c r="P209" s="31">
        <f t="shared" si="27"/>
        <v>147.9</v>
      </c>
      <c r="Q209" s="65"/>
      <c r="R209" s="66">
        <f t="shared" si="28"/>
        <v>0</v>
      </c>
      <c r="S209" s="42"/>
      <c r="T209" s="42"/>
      <c r="U209" s="266"/>
    </row>
    <row r="210" spans="1:21" ht="19.5" customHeight="1" thickTop="1" thickBot="1" x14ac:dyDescent="0.3">
      <c r="A210" s="36"/>
      <c r="B210" s="248"/>
      <c r="C210" s="250"/>
      <c r="D210" s="252"/>
      <c r="E210" s="254">
        <v>23506</v>
      </c>
      <c r="F210" s="257" t="s">
        <v>40</v>
      </c>
      <c r="G210" s="257" t="s">
        <v>41</v>
      </c>
      <c r="H210" s="257" t="s">
        <v>42</v>
      </c>
      <c r="I210" s="260" t="s">
        <v>43</v>
      </c>
      <c r="J210" s="263" t="s">
        <v>25</v>
      </c>
      <c r="K210" s="67" t="s">
        <v>156</v>
      </c>
      <c r="L210" s="68" t="s">
        <v>35</v>
      </c>
      <c r="M210" s="93">
        <v>1.26</v>
      </c>
      <c r="N210" s="29">
        <f t="shared" si="25"/>
        <v>1.512</v>
      </c>
      <c r="O210" s="30">
        <f t="shared" si="26"/>
        <v>105.84</v>
      </c>
      <c r="P210" s="31">
        <f t="shared" si="27"/>
        <v>128.52000000000001</v>
      </c>
      <c r="Q210" s="70"/>
      <c r="R210" s="71">
        <f t="shared" si="28"/>
        <v>0</v>
      </c>
      <c r="S210" s="42"/>
      <c r="T210" s="42"/>
      <c r="U210" s="266"/>
    </row>
    <row r="211" spans="1:21" ht="19.5" customHeight="1" thickTop="1" thickBot="1" x14ac:dyDescent="0.3">
      <c r="A211" s="36"/>
      <c r="B211" s="248"/>
      <c r="C211" s="250"/>
      <c r="D211" s="252"/>
      <c r="E211" s="255"/>
      <c r="F211" s="258"/>
      <c r="G211" s="258"/>
      <c r="H211" s="258"/>
      <c r="I211" s="261"/>
      <c r="J211" s="264"/>
      <c r="K211" s="62" t="s">
        <v>156</v>
      </c>
      <c r="L211" s="63" t="s">
        <v>37</v>
      </c>
      <c r="M211" s="101">
        <v>1.72</v>
      </c>
      <c r="N211" s="29">
        <f t="shared" si="25"/>
        <v>2.0640000000000001</v>
      </c>
      <c r="O211" s="30">
        <f t="shared" si="26"/>
        <v>144.48000000000002</v>
      </c>
      <c r="P211" s="31">
        <f t="shared" si="27"/>
        <v>175.44</v>
      </c>
      <c r="Q211" s="65"/>
      <c r="R211" s="66">
        <f t="shared" si="28"/>
        <v>0</v>
      </c>
      <c r="S211" s="42"/>
      <c r="T211" s="42"/>
      <c r="U211" s="266"/>
    </row>
    <row r="212" spans="1:21" ht="19.5" customHeight="1" thickTop="1" thickBot="1" x14ac:dyDescent="0.3">
      <c r="A212" s="36"/>
      <c r="B212" s="248"/>
      <c r="C212" s="250"/>
      <c r="D212" s="252"/>
      <c r="E212" s="255"/>
      <c r="F212" s="258"/>
      <c r="G212" s="258"/>
      <c r="H212" s="258"/>
      <c r="I212" s="261"/>
      <c r="J212" s="263" t="s">
        <v>29</v>
      </c>
      <c r="K212" s="67" t="s">
        <v>157</v>
      </c>
      <c r="L212" s="68" t="s">
        <v>35</v>
      </c>
      <c r="M212" s="93">
        <v>1.26</v>
      </c>
      <c r="N212" s="29">
        <f t="shared" si="25"/>
        <v>1.512</v>
      </c>
      <c r="O212" s="30">
        <f t="shared" si="26"/>
        <v>105.84</v>
      </c>
      <c r="P212" s="31">
        <f t="shared" si="27"/>
        <v>128.52000000000001</v>
      </c>
      <c r="Q212" s="70"/>
      <c r="R212" s="71">
        <f t="shared" si="28"/>
        <v>0</v>
      </c>
      <c r="S212" s="42"/>
      <c r="T212" s="42"/>
      <c r="U212" s="266"/>
    </row>
    <row r="213" spans="1:21" ht="19.5" customHeight="1" thickTop="1" thickBot="1" x14ac:dyDescent="0.3">
      <c r="A213" s="36"/>
      <c r="B213" s="248"/>
      <c r="C213" s="250"/>
      <c r="D213" s="252"/>
      <c r="E213" s="255"/>
      <c r="F213" s="258"/>
      <c r="G213" s="258"/>
      <c r="H213" s="258"/>
      <c r="I213" s="261"/>
      <c r="J213" s="268"/>
      <c r="K213" s="62" t="s">
        <v>157</v>
      </c>
      <c r="L213" s="72" t="s">
        <v>37</v>
      </c>
      <c r="M213" s="101">
        <v>1.72</v>
      </c>
      <c r="N213" s="29">
        <f t="shared" si="25"/>
        <v>2.0640000000000001</v>
      </c>
      <c r="O213" s="30">
        <f t="shared" si="26"/>
        <v>144.48000000000002</v>
      </c>
      <c r="P213" s="31">
        <f t="shared" si="27"/>
        <v>175.44</v>
      </c>
      <c r="Q213" s="73"/>
      <c r="R213" s="74">
        <f t="shared" si="28"/>
        <v>0</v>
      </c>
      <c r="S213" s="42"/>
      <c r="T213" s="42"/>
      <c r="U213" s="266"/>
    </row>
    <row r="214" spans="1:21" ht="19.5" customHeight="1" thickTop="1" thickBot="1" x14ac:dyDescent="0.3">
      <c r="A214" s="36"/>
      <c r="B214" s="248"/>
      <c r="C214" s="250"/>
      <c r="D214" s="252"/>
      <c r="E214" s="255"/>
      <c r="F214" s="258"/>
      <c r="G214" s="258"/>
      <c r="H214" s="258"/>
      <c r="I214" s="261"/>
      <c r="J214" s="269" t="s">
        <v>31</v>
      </c>
      <c r="K214" s="67" t="s">
        <v>158</v>
      </c>
      <c r="L214" s="58" t="s">
        <v>35</v>
      </c>
      <c r="M214" s="93">
        <v>1.37</v>
      </c>
      <c r="N214" s="29">
        <f t="shared" si="25"/>
        <v>1.6440000000000001</v>
      </c>
      <c r="O214" s="30">
        <f t="shared" si="26"/>
        <v>115.08000000000001</v>
      </c>
      <c r="P214" s="31">
        <f t="shared" si="27"/>
        <v>139.74</v>
      </c>
      <c r="Q214" s="60"/>
      <c r="R214" s="61">
        <f t="shared" si="28"/>
        <v>0</v>
      </c>
      <c r="S214" s="42"/>
      <c r="T214" s="42"/>
      <c r="U214" s="266"/>
    </row>
    <row r="215" spans="1:21" ht="19.5" customHeight="1" thickTop="1" thickBot="1" x14ac:dyDescent="0.3">
      <c r="A215" s="36"/>
      <c r="B215" s="249"/>
      <c r="C215" s="251"/>
      <c r="D215" s="253"/>
      <c r="E215" s="256"/>
      <c r="F215" s="270"/>
      <c r="G215" s="270"/>
      <c r="H215" s="270"/>
      <c r="I215" s="271"/>
      <c r="J215" s="264"/>
      <c r="K215" s="62" t="s">
        <v>158</v>
      </c>
      <c r="L215" s="63" t="s">
        <v>37</v>
      </c>
      <c r="M215" s="94">
        <v>1.83</v>
      </c>
      <c r="N215" s="29">
        <f t="shared" si="25"/>
        <v>2.1960000000000002</v>
      </c>
      <c r="O215" s="30">
        <f t="shared" si="26"/>
        <v>153.72</v>
      </c>
      <c r="P215" s="31">
        <f t="shared" si="27"/>
        <v>186.66000000000003</v>
      </c>
      <c r="Q215" s="65"/>
      <c r="R215" s="66">
        <f t="shared" si="28"/>
        <v>0</v>
      </c>
      <c r="S215" s="42"/>
      <c r="T215" s="42"/>
      <c r="U215" s="267"/>
    </row>
    <row r="216" spans="1:21" ht="6.75" customHeight="1" thickTop="1" thickBot="1" x14ac:dyDescent="0.3">
      <c r="A216" s="36"/>
      <c r="B216" s="49"/>
      <c r="C216" s="50"/>
      <c r="D216" s="50"/>
      <c r="E216" s="50"/>
      <c r="F216" s="51"/>
      <c r="G216" s="51"/>
      <c r="H216" s="51"/>
      <c r="I216" s="51"/>
      <c r="J216" s="51"/>
      <c r="K216" s="51"/>
      <c r="L216" s="52"/>
      <c r="M216" s="53"/>
      <c r="N216" s="29"/>
      <c r="O216" s="30"/>
      <c r="P216" s="31"/>
      <c r="Q216" s="54"/>
      <c r="R216" s="55"/>
      <c r="S216" s="42"/>
      <c r="T216" s="42"/>
      <c r="U216" s="56"/>
    </row>
    <row r="217" spans="1:21" ht="19.5" customHeight="1" thickTop="1" thickBot="1" x14ac:dyDescent="0.3">
      <c r="A217" s="36"/>
      <c r="B217" s="248" t="s">
        <v>553</v>
      </c>
      <c r="C217" s="250"/>
      <c r="D217" s="252"/>
      <c r="E217" s="254">
        <v>25006</v>
      </c>
      <c r="F217" s="257" t="s">
        <v>21</v>
      </c>
      <c r="G217" s="257" t="s">
        <v>33</v>
      </c>
      <c r="H217" s="257" t="s">
        <v>23</v>
      </c>
      <c r="I217" s="260" t="s">
        <v>24</v>
      </c>
      <c r="J217" s="263" t="s">
        <v>25</v>
      </c>
      <c r="K217" s="67" t="s">
        <v>547</v>
      </c>
      <c r="L217" s="68" t="s">
        <v>546</v>
      </c>
      <c r="M217" s="69">
        <v>0.98</v>
      </c>
      <c r="N217" s="29">
        <f t="shared" si="25"/>
        <v>1.1759999999999999</v>
      </c>
      <c r="O217" s="30">
        <f t="shared" si="26"/>
        <v>82.32</v>
      </c>
      <c r="P217" s="31">
        <f t="shared" si="27"/>
        <v>99.96</v>
      </c>
      <c r="Q217" s="70"/>
      <c r="R217" s="71">
        <f t="shared" ref="R217:R228" si="29">Q217*P217</f>
        <v>0</v>
      </c>
      <c r="S217" s="42"/>
      <c r="T217" s="42"/>
      <c r="U217" s="265" t="s">
        <v>153</v>
      </c>
    </row>
    <row r="218" spans="1:21" ht="19.5" customHeight="1" thickTop="1" thickBot="1" x14ac:dyDescent="0.3">
      <c r="A218" s="36"/>
      <c r="B218" s="248"/>
      <c r="C218" s="250"/>
      <c r="D218" s="252"/>
      <c r="E218" s="255"/>
      <c r="F218" s="258"/>
      <c r="G218" s="258"/>
      <c r="H218" s="258"/>
      <c r="I218" s="261"/>
      <c r="J218" s="264"/>
      <c r="K218" s="62"/>
      <c r="L218" s="63"/>
      <c r="M218" s="64"/>
      <c r="N218" s="29">
        <f t="shared" si="25"/>
        <v>0</v>
      </c>
      <c r="O218" s="30">
        <f t="shared" si="26"/>
        <v>0</v>
      </c>
      <c r="P218" s="31">
        <f t="shared" si="27"/>
        <v>0</v>
      </c>
      <c r="Q218" s="65"/>
      <c r="R218" s="66">
        <f t="shared" si="29"/>
        <v>0</v>
      </c>
      <c r="S218" s="42"/>
      <c r="T218" s="42"/>
      <c r="U218" s="266"/>
    </row>
    <row r="219" spans="1:21" ht="19.5" customHeight="1" thickTop="1" thickBot="1" x14ac:dyDescent="0.3">
      <c r="A219" s="36"/>
      <c r="B219" s="248"/>
      <c r="C219" s="250"/>
      <c r="D219" s="252"/>
      <c r="E219" s="255"/>
      <c r="F219" s="258"/>
      <c r="G219" s="258"/>
      <c r="H219" s="258"/>
      <c r="I219" s="261"/>
      <c r="J219" s="263" t="s">
        <v>29</v>
      </c>
      <c r="K219" s="67" t="s">
        <v>548</v>
      </c>
      <c r="L219" s="68" t="s">
        <v>35</v>
      </c>
      <c r="M219" s="69">
        <v>0.98</v>
      </c>
      <c r="N219" s="29">
        <f t="shared" si="25"/>
        <v>1.1759999999999999</v>
      </c>
      <c r="O219" s="30">
        <f t="shared" si="26"/>
        <v>82.32</v>
      </c>
      <c r="P219" s="31">
        <f t="shared" si="27"/>
        <v>99.96</v>
      </c>
      <c r="Q219" s="70"/>
      <c r="R219" s="71">
        <f t="shared" si="29"/>
        <v>0</v>
      </c>
      <c r="S219" s="42"/>
      <c r="T219" s="42"/>
      <c r="U219" s="266"/>
    </row>
    <row r="220" spans="1:21" ht="19.5" customHeight="1" thickTop="1" thickBot="1" x14ac:dyDescent="0.3">
      <c r="A220" s="36"/>
      <c r="B220" s="248"/>
      <c r="C220" s="250"/>
      <c r="D220" s="252"/>
      <c r="E220" s="255"/>
      <c r="F220" s="258"/>
      <c r="G220" s="258"/>
      <c r="H220" s="258"/>
      <c r="I220" s="261"/>
      <c r="J220" s="268"/>
      <c r="K220" s="62"/>
      <c r="L220" s="72"/>
      <c r="M220" s="64"/>
      <c r="N220" s="29">
        <f t="shared" si="25"/>
        <v>0</v>
      </c>
      <c r="O220" s="30">
        <f t="shared" si="26"/>
        <v>0</v>
      </c>
      <c r="P220" s="31">
        <f t="shared" si="27"/>
        <v>0</v>
      </c>
      <c r="Q220" s="73"/>
      <c r="R220" s="74">
        <f t="shared" si="29"/>
        <v>0</v>
      </c>
      <c r="S220" s="42"/>
      <c r="T220" s="42"/>
      <c r="U220" s="266"/>
    </row>
    <row r="221" spans="1:21" ht="19.5" customHeight="1" thickTop="1" thickBot="1" x14ac:dyDescent="0.3">
      <c r="A221" s="36"/>
      <c r="B221" s="248"/>
      <c r="C221" s="250"/>
      <c r="D221" s="252"/>
      <c r="E221" s="255"/>
      <c r="F221" s="258"/>
      <c r="G221" s="258"/>
      <c r="H221" s="258"/>
      <c r="I221" s="261"/>
      <c r="J221" s="269" t="s">
        <v>31</v>
      </c>
      <c r="K221" s="67" t="s">
        <v>549</v>
      </c>
      <c r="L221" s="58" t="s">
        <v>35</v>
      </c>
      <c r="M221" s="69">
        <v>1.0900000000000001</v>
      </c>
      <c r="N221" s="29">
        <f t="shared" si="25"/>
        <v>1.3080000000000001</v>
      </c>
      <c r="O221" s="30">
        <f t="shared" si="26"/>
        <v>91.56</v>
      </c>
      <c r="P221" s="31">
        <f t="shared" si="27"/>
        <v>111.18</v>
      </c>
      <c r="Q221" s="60"/>
      <c r="R221" s="61">
        <f t="shared" si="29"/>
        <v>0</v>
      </c>
      <c r="S221" s="42"/>
      <c r="T221" s="42"/>
      <c r="U221" s="266"/>
    </row>
    <row r="222" spans="1:21" ht="19.5" customHeight="1" thickTop="1" thickBot="1" x14ac:dyDescent="0.3">
      <c r="A222" s="36"/>
      <c r="B222" s="248"/>
      <c r="C222" s="250"/>
      <c r="D222" s="252"/>
      <c r="E222" s="256"/>
      <c r="F222" s="259"/>
      <c r="G222" s="259"/>
      <c r="H222" s="259"/>
      <c r="I222" s="262"/>
      <c r="J222" s="264"/>
      <c r="K222" s="62"/>
      <c r="L222" s="63"/>
      <c r="M222" s="64"/>
      <c r="N222" s="29">
        <f t="shared" si="25"/>
        <v>0</v>
      </c>
      <c r="O222" s="30">
        <f t="shared" si="26"/>
        <v>0</v>
      </c>
      <c r="P222" s="31">
        <f t="shared" si="27"/>
        <v>0</v>
      </c>
      <c r="Q222" s="65"/>
      <c r="R222" s="66">
        <f t="shared" si="29"/>
        <v>0</v>
      </c>
      <c r="S222" s="42"/>
      <c r="T222" s="42"/>
      <c r="U222" s="266"/>
    </row>
    <row r="223" spans="1:21" ht="19.5" customHeight="1" thickTop="1" thickBot="1" x14ac:dyDescent="0.3">
      <c r="A223" s="36"/>
      <c r="B223" s="248"/>
      <c r="C223" s="250"/>
      <c r="D223" s="252"/>
      <c r="E223" s="254">
        <v>25506</v>
      </c>
      <c r="F223" s="257" t="s">
        <v>40</v>
      </c>
      <c r="G223" s="257" t="s">
        <v>41</v>
      </c>
      <c r="H223" s="257" t="s">
        <v>42</v>
      </c>
      <c r="I223" s="260" t="s">
        <v>43</v>
      </c>
      <c r="J223" s="263" t="s">
        <v>25</v>
      </c>
      <c r="K223" s="67" t="s">
        <v>550</v>
      </c>
      <c r="L223" s="68" t="s">
        <v>546</v>
      </c>
      <c r="M223" s="93">
        <v>1.1599999999999999</v>
      </c>
      <c r="N223" s="29">
        <f t="shared" si="25"/>
        <v>1.3919999999999999</v>
      </c>
      <c r="O223" s="30">
        <f t="shared" si="26"/>
        <v>97.44</v>
      </c>
      <c r="P223" s="31">
        <f t="shared" si="27"/>
        <v>118.32</v>
      </c>
      <c r="Q223" s="70"/>
      <c r="R223" s="71">
        <f t="shared" si="29"/>
        <v>0</v>
      </c>
      <c r="S223" s="42"/>
      <c r="T223" s="42"/>
      <c r="U223" s="266"/>
    </row>
    <row r="224" spans="1:21" ht="19.5" customHeight="1" thickTop="1" thickBot="1" x14ac:dyDescent="0.3">
      <c r="A224" s="36"/>
      <c r="B224" s="248"/>
      <c r="C224" s="250"/>
      <c r="D224" s="252"/>
      <c r="E224" s="255"/>
      <c r="F224" s="258"/>
      <c r="G224" s="258"/>
      <c r="H224" s="258"/>
      <c r="I224" s="261"/>
      <c r="J224" s="264"/>
      <c r="K224" s="62"/>
      <c r="L224" s="63"/>
      <c r="M224" s="101"/>
      <c r="N224" s="29">
        <f t="shared" si="25"/>
        <v>0</v>
      </c>
      <c r="O224" s="30">
        <f t="shared" si="26"/>
        <v>0</v>
      </c>
      <c r="P224" s="31">
        <f t="shared" si="27"/>
        <v>0</v>
      </c>
      <c r="Q224" s="65"/>
      <c r="R224" s="66">
        <f t="shared" si="29"/>
        <v>0</v>
      </c>
      <c r="S224" s="42"/>
      <c r="T224" s="42"/>
      <c r="U224" s="266"/>
    </row>
    <row r="225" spans="1:21" ht="19.5" customHeight="1" thickTop="1" thickBot="1" x14ac:dyDescent="0.3">
      <c r="A225" s="36"/>
      <c r="B225" s="248"/>
      <c r="C225" s="250"/>
      <c r="D225" s="252"/>
      <c r="E225" s="255"/>
      <c r="F225" s="258"/>
      <c r="G225" s="258"/>
      <c r="H225" s="258"/>
      <c r="I225" s="261"/>
      <c r="J225" s="263" t="s">
        <v>29</v>
      </c>
      <c r="K225" s="67" t="s">
        <v>551</v>
      </c>
      <c r="L225" s="68" t="s">
        <v>35</v>
      </c>
      <c r="M225" s="93">
        <v>1.1599999999999999</v>
      </c>
      <c r="N225" s="29">
        <f t="shared" si="25"/>
        <v>1.3919999999999999</v>
      </c>
      <c r="O225" s="30">
        <f t="shared" si="26"/>
        <v>97.44</v>
      </c>
      <c r="P225" s="31">
        <f t="shared" si="27"/>
        <v>118.32</v>
      </c>
      <c r="Q225" s="70"/>
      <c r="R225" s="71">
        <f t="shared" si="29"/>
        <v>0</v>
      </c>
      <c r="S225" s="42"/>
      <c r="T225" s="42"/>
      <c r="U225" s="266"/>
    </row>
    <row r="226" spans="1:21" ht="19.5" customHeight="1" thickTop="1" thickBot="1" x14ac:dyDescent="0.3">
      <c r="A226" s="36"/>
      <c r="B226" s="248"/>
      <c r="C226" s="250"/>
      <c r="D226" s="252"/>
      <c r="E226" s="255"/>
      <c r="F226" s="258"/>
      <c r="G226" s="258"/>
      <c r="H226" s="258"/>
      <c r="I226" s="261"/>
      <c r="J226" s="268"/>
      <c r="K226" s="62"/>
      <c r="L226" s="72"/>
      <c r="M226" s="101"/>
      <c r="N226" s="29">
        <f t="shared" si="25"/>
        <v>0</v>
      </c>
      <c r="O226" s="30">
        <f t="shared" si="26"/>
        <v>0</v>
      </c>
      <c r="P226" s="31">
        <f t="shared" si="27"/>
        <v>0</v>
      </c>
      <c r="Q226" s="73"/>
      <c r="R226" s="74">
        <f t="shared" si="29"/>
        <v>0</v>
      </c>
      <c r="S226" s="42"/>
      <c r="T226" s="42"/>
      <c r="U226" s="266"/>
    </row>
    <row r="227" spans="1:21" ht="19.5" customHeight="1" thickTop="1" thickBot="1" x14ac:dyDescent="0.3">
      <c r="A227" s="36"/>
      <c r="B227" s="248"/>
      <c r="C227" s="250"/>
      <c r="D227" s="252"/>
      <c r="E227" s="255"/>
      <c r="F227" s="258"/>
      <c r="G227" s="258"/>
      <c r="H227" s="258"/>
      <c r="I227" s="261"/>
      <c r="J227" s="269" t="s">
        <v>31</v>
      </c>
      <c r="K227" s="67" t="s">
        <v>552</v>
      </c>
      <c r="L227" s="58" t="s">
        <v>35</v>
      </c>
      <c r="M227" s="93">
        <v>1.27</v>
      </c>
      <c r="N227" s="29">
        <f t="shared" si="25"/>
        <v>1.524</v>
      </c>
      <c r="O227" s="30">
        <f t="shared" si="26"/>
        <v>106.68</v>
      </c>
      <c r="P227" s="31">
        <f t="shared" si="27"/>
        <v>129.54</v>
      </c>
      <c r="Q227" s="60"/>
      <c r="R227" s="61">
        <f t="shared" si="29"/>
        <v>0</v>
      </c>
      <c r="S227" s="42"/>
      <c r="T227" s="42"/>
      <c r="U227" s="266"/>
    </row>
    <row r="228" spans="1:21" ht="19.5" customHeight="1" thickTop="1" thickBot="1" x14ac:dyDescent="0.3">
      <c r="A228" s="36"/>
      <c r="B228" s="249"/>
      <c r="C228" s="251"/>
      <c r="D228" s="253"/>
      <c r="E228" s="256"/>
      <c r="F228" s="270"/>
      <c r="G228" s="270"/>
      <c r="H228" s="270"/>
      <c r="I228" s="271"/>
      <c r="J228" s="264"/>
      <c r="K228" s="62"/>
      <c r="L228" s="63"/>
      <c r="M228" s="94"/>
      <c r="N228" s="29">
        <f t="shared" si="25"/>
        <v>0</v>
      </c>
      <c r="O228" s="30">
        <f t="shared" si="26"/>
        <v>0</v>
      </c>
      <c r="P228" s="31">
        <f t="shared" si="27"/>
        <v>0</v>
      </c>
      <c r="Q228" s="65"/>
      <c r="R228" s="66">
        <f t="shared" si="29"/>
        <v>0</v>
      </c>
      <c r="S228" s="42"/>
      <c r="T228" s="42"/>
      <c r="U228" s="267"/>
    </row>
    <row r="229" spans="1:21" ht="6.75" customHeight="1" thickTop="1" thickBot="1" x14ac:dyDescent="0.3">
      <c r="A229" s="36"/>
      <c r="B229" s="49"/>
      <c r="C229" s="50"/>
      <c r="D229" s="50"/>
      <c r="E229" s="50"/>
      <c r="F229" s="51"/>
      <c r="G229" s="51"/>
      <c r="H229" s="51"/>
      <c r="I229" s="51"/>
      <c r="J229" s="51"/>
      <c r="K229" s="51"/>
      <c r="L229" s="52"/>
      <c r="M229" s="53"/>
      <c r="N229" s="29"/>
      <c r="O229" s="30"/>
      <c r="P229" s="31"/>
      <c r="Q229" s="54"/>
      <c r="R229" s="55"/>
      <c r="S229" s="42"/>
      <c r="T229" s="42"/>
      <c r="U229" s="56"/>
    </row>
    <row r="230" spans="1:21" ht="19.5" customHeight="1" thickTop="1" thickBot="1" x14ac:dyDescent="0.3">
      <c r="A230" s="36"/>
      <c r="B230" s="276" t="s">
        <v>151</v>
      </c>
      <c r="C230" s="345"/>
      <c r="D230" s="279"/>
      <c r="E230" s="254">
        <v>23007</v>
      </c>
      <c r="F230" s="257" t="s">
        <v>21</v>
      </c>
      <c r="G230" s="257" t="s">
        <v>33</v>
      </c>
      <c r="H230" s="257" t="s">
        <v>23</v>
      </c>
      <c r="I230" s="260" t="s">
        <v>24</v>
      </c>
      <c r="J230" s="263" t="s">
        <v>25</v>
      </c>
      <c r="K230" s="67" t="s">
        <v>159</v>
      </c>
      <c r="L230" s="68" t="s">
        <v>35</v>
      </c>
      <c r="M230" s="69">
        <v>1.04</v>
      </c>
      <c r="N230" s="29">
        <f t="shared" si="25"/>
        <v>1.248</v>
      </c>
      <c r="O230" s="30">
        <f t="shared" si="26"/>
        <v>87.36</v>
      </c>
      <c r="P230" s="31">
        <f t="shared" si="27"/>
        <v>106.08</v>
      </c>
      <c r="Q230" s="70"/>
      <c r="R230" s="71">
        <f t="shared" ref="R230:R241" si="30">Q230*P230</f>
        <v>0</v>
      </c>
      <c r="S230" s="42"/>
      <c r="T230" s="42"/>
      <c r="U230" s="265" t="s">
        <v>160</v>
      </c>
    </row>
    <row r="231" spans="1:21" ht="19.5" customHeight="1" thickTop="1" thickBot="1" x14ac:dyDescent="0.3">
      <c r="A231" s="36"/>
      <c r="B231" s="276"/>
      <c r="C231" s="330"/>
      <c r="D231" s="339"/>
      <c r="E231" s="255"/>
      <c r="F231" s="258"/>
      <c r="G231" s="258"/>
      <c r="H231" s="258"/>
      <c r="I231" s="261"/>
      <c r="J231" s="264"/>
      <c r="K231" s="62" t="s">
        <v>159</v>
      </c>
      <c r="L231" s="63" t="s">
        <v>37</v>
      </c>
      <c r="M231" s="64">
        <v>1.34</v>
      </c>
      <c r="N231" s="29">
        <f t="shared" si="25"/>
        <v>1.6080000000000001</v>
      </c>
      <c r="O231" s="30">
        <f t="shared" si="26"/>
        <v>112.56</v>
      </c>
      <c r="P231" s="31">
        <f t="shared" si="27"/>
        <v>136.68</v>
      </c>
      <c r="Q231" s="65"/>
      <c r="R231" s="66">
        <f t="shared" si="30"/>
        <v>0</v>
      </c>
      <c r="S231" s="42"/>
      <c r="T231" s="42"/>
      <c r="U231" s="266"/>
    </row>
    <row r="232" spans="1:21" ht="19.5" customHeight="1" thickTop="1" thickBot="1" x14ac:dyDescent="0.3">
      <c r="A232" s="36"/>
      <c r="B232" s="276"/>
      <c r="C232" s="330"/>
      <c r="D232" s="339"/>
      <c r="E232" s="255"/>
      <c r="F232" s="258"/>
      <c r="G232" s="258"/>
      <c r="H232" s="258"/>
      <c r="I232" s="261"/>
      <c r="J232" s="263" t="s">
        <v>29</v>
      </c>
      <c r="K232" s="67" t="s">
        <v>161</v>
      </c>
      <c r="L232" s="68" t="s">
        <v>35</v>
      </c>
      <c r="M232" s="69">
        <v>1.04</v>
      </c>
      <c r="N232" s="29">
        <f t="shared" si="25"/>
        <v>1.248</v>
      </c>
      <c r="O232" s="30">
        <f t="shared" si="26"/>
        <v>87.36</v>
      </c>
      <c r="P232" s="31">
        <f t="shared" si="27"/>
        <v>106.08</v>
      </c>
      <c r="Q232" s="70"/>
      <c r="R232" s="71">
        <f t="shared" si="30"/>
        <v>0</v>
      </c>
      <c r="S232" s="42"/>
      <c r="T232" s="42"/>
      <c r="U232" s="266"/>
    </row>
    <row r="233" spans="1:21" ht="19.5" customHeight="1" thickTop="1" thickBot="1" x14ac:dyDescent="0.3">
      <c r="A233" s="36"/>
      <c r="B233" s="276"/>
      <c r="C233" s="330"/>
      <c r="D233" s="339"/>
      <c r="E233" s="255"/>
      <c r="F233" s="258"/>
      <c r="G233" s="258"/>
      <c r="H233" s="258"/>
      <c r="I233" s="261"/>
      <c r="J233" s="268"/>
      <c r="K233" s="62" t="s">
        <v>161</v>
      </c>
      <c r="L233" s="72" t="s">
        <v>37</v>
      </c>
      <c r="M233" s="64">
        <v>1.34</v>
      </c>
      <c r="N233" s="29">
        <f t="shared" si="25"/>
        <v>1.6080000000000001</v>
      </c>
      <c r="O233" s="30">
        <f t="shared" si="26"/>
        <v>112.56</v>
      </c>
      <c r="P233" s="31">
        <f t="shared" si="27"/>
        <v>136.68</v>
      </c>
      <c r="Q233" s="73"/>
      <c r="R233" s="74">
        <f t="shared" si="30"/>
        <v>0</v>
      </c>
      <c r="S233" s="42"/>
      <c r="T233" s="42"/>
      <c r="U233" s="266"/>
    </row>
    <row r="234" spans="1:21" ht="19.5" customHeight="1" thickTop="1" thickBot="1" x14ac:dyDescent="0.3">
      <c r="A234" s="36"/>
      <c r="B234" s="276"/>
      <c r="C234" s="330"/>
      <c r="D234" s="339"/>
      <c r="E234" s="255"/>
      <c r="F234" s="258"/>
      <c r="G234" s="258"/>
      <c r="H234" s="258"/>
      <c r="I234" s="261"/>
      <c r="J234" s="269" t="s">
        <v>31</v>
      </c>
      <c r="K234" s="67" t="s">
        <v>162</v>
      </c>
      <c r="L234" s="58" t="s">
        <v>35</v>
      </c>
      <c r="M234" s="69">
        <v>1.1499999999999999</v>
      </c>
      <c r="N234" s="29">
        <f t="shared" si="25"/>
        <v>1.38</v>
      </c>
      <c r="O234" s="30">
        <f t="shared" si="26"/>
        <v>96.6</v>
      </c>
      <c r="P234" s="31">
        <f t="shared" si="27"/>
        <v>117.3</v>
      </c>
      <c r="Q234" s="60"/>
      <c r="R234" s="61">
        <f t="shared" si="30"/>
        <v>0</v>
      </c>
      <c r="S234" s="42"/>
      <c r="T234" s="42"/>
      <c r="U234" s="266"/>
    </row>
    <row r="235" spans="1:21" ht="19.5" customHeight="1" thickTop="1" thickBot="1" x14ac:dyDescent="0.3">
      <c r="A235" s="36"/>
      <c r="B235" s="276"/>
      <c r="C235" s="330"/>
      <c r="D235" s="339"/>
      <c r="E235" s="256"/>
      <c r="F235" s="259"/>
      <c r="G235" s="259"/>
      <c r="H235" s="259"/>
      <c r="I235" s="262"/>
      <c r="J235" s="264"/>
      <c r="K235" s="62" t="s">
        <v>162</v>
      </c>
      <c r="L235" s="63" t="s">
        <v>37</v>
      </c>
      <c r="M235" s="64">
        <v>1.45</v>
      </c>
      <c r="N235" s="29">
        <f t="shared" si="25"/>
        <v>1.74</v>
      </c>
      <c r="O235" s="30">
        <f t="shared" si="26"/>
        <v>121.8</v>
      </c>
      <c r="P235" s="31">
        <f t="shared" si="27"/>
        <v>147.9</v>
      </c>
      <c r="Q235" s="65"/>
      <c r="R235" s="66">
        <f t="shared" si="30"/>
        <v>0</v>
      </c>
      <c r="S235" s="42"/>
      <c r="T235" s="42"/>
      <c r="U235" s="266"/>
    </row>
    <row r="236" spans="1:21" ht="19.5" customHeight="1" thickTop="1" thickBot="1" x14ac:dyDescent="0.3">
      <c r="A236" s="36"/>
      <c r="B236" s="276"/>
      <c r="C236" s="330"/>
      <c r="D236" s="339"/>
      <c r="E236" s="254">
        <v>23507</v>
      </c>
      <c r="F236" s="257" t="s">
        <v>40</v>
      </c>
      <c r="G236" s="257" t="s">
        <v>41</v>
      </c>
      <c r="H236" s="257" t="s">
        <v>42</v>
      </c>
      <c r="I236" s="260" t="s">
        <v>43</v>
      </c>
      <c r="J236" s="263" t="s">
        <v>25</v>
      </c>
      <c r="K236" s="67" t="s">
        <v>163</v>
      </c>
      <c r="L236" s="68" t="s">
        <v>35</v>
      </c>
      <c r="M236" s="93">
        <v>1.26</v>
      </c>
      <c r="N236" s="29">
        <f t="shared" si="25"/>
        <v>1.512</v>
      </c>
      <c r="O236" s="30">
        <f t="shared" si="26"/>
        <v>105.84</v>
      </c>
      <c r="P236" s="31">
        <f t="shared" si="27"/>
        <v>128.52000000000001</v>
      </c>
      <c r="Q236" s="70"/>
      <c r="R236" s="71">
        <f t="shared" si="30"/>
        <v>0</v>
      </c>
      <c r="S236" s="42"/>
      <c r="T236" s="42"/>
      <c r="U236" s="266"/>
    </row>
    <row r="237" spans="1:21" ht="19.5" customHeight="1" thickTop="1" thickBot="1" x14ac:dyDescent="0.3">
      <c r="A237" s="36"/>
      <c r="B237" s="276"/>
      <c r="C237" s="330"/>
      <c r="D237" s="339"/>
      <c r="E237" s="255"/>
      <c r="F237" s="258"/>
      <c r="G237" s="258"/>
      <c r="H237" s="258"/>
      <c r="I237" s="261"/>
      <c r="J237" s="264"/>
      <c r="K237" s="62" t="s">
        <v>163</v>
      </c>
      <c r="L237" s="63" t="s">
        <v>37</v>
      </c>
      <c r="M237" s="101">
        <v>1.72</v>
      </c>
      <c r="N237" s="29">
        <f t="shared" si="25"/>
        <v>2.0640000000000001</v>
      </c>
      <c r="O237" s="30">
        <f t="shared" si="26"/>
        <v>144.48000000000002</v>
      </c>
      <c r="P237" s="31">
        <f t="shared" si="27"/>
        <v>175.44</v>
      </c>
      <c r="Q237" s="65"/>
      <c r="R237" s="66">
        <f t="shared" si="30"/>
        <v>0</v>
      </c>
      <c r="S237" s="42"/>
      <c r="T237" s="42"/>
      <c r="U237" s="266"/>
    </row>
    <row r="238" spans="1:21" ht="19.5" customHeight="1" thickTop="1" thickBot="1" x14ac:dyDescent="0.3">
      <c r="A238" s="36"/>
      <c r="B238" s="276"/>
      <c r="C238" s="330"/>
      <c r="D238" s="339"/>
      <c r="E238" s="255"/>
      <c r="F238" s="258"/>
      <c r="G238" s="258"/>
      <c r="H238" s="258"/>
      <c r="I238" s="261"/>
      <c r="J238" s="263" t="s">
        <v>29</v>
      </c>
      <c r="K238" s="67" t="s">
        <v>164</v>
      </c>
      <c r="L238" s="68" t="s">
        <v>35</v>
      </c>
      <c r="M238" s="93">
        <v>1.26</v>
      </c>
      <c r="N238" s="29">
        <f t="shared" si="25"/>
        <v>1.512</v>
      </c>
      <c r="O238" s="30">
        <f t="shared" si="26"/>
        <v>105.84</v>
      </c>
      <c r="P238" s="31">
        <f t="shared" si="27"/>
        <v>128.52000000000001</v>
      </c>
      <c r="Q238" s="70"/>
      <c r="R238" s="71">
        <f t="shared" si="30"/>
        <v>0</v>
      </c>
      <c r="S238" s="42"/>
      <c r="T238" s="42"/>
      <c r="U238" s="266"/>
    </row>
    <row r="239" spans="1:21" ht="19.5" customHeight="1" thickTop="1" thickBot="1" x14ac:dyDescent="0.3">
      <c r="A239" s="36"/>
      <c r="B239" s="276"/>
      <c r="C239" s="330"/>
      <c r="D239" s="339"/>
      <c r="E239" s="255"/>
      <c r="F239" s="258"/>
      <c r="G239" s="258"/>
      <c r="H239" s="258"/>
      <c r="I239" s="261"/>
      <c r="J239" s="268"/>
      <c r="K239" s="62" t="s">
        <v>164</v>
      </c>
      <c r="L239" s="72" t="s">
        <v>37</v>
      </c>
      <c r="M239" s="101">
        <v>1.72</v>
      </c>
      <c r="N239" s="29">
        <f t="shared" si="25"/>
        <v>2.0640000000000001</v>
      </c>
      <c r="O239" s="30">
        <f t="shared" si="26"/>
        <v>144.48000000000002</v>
      </c>
      <c r="P239" s="31">
        <f t="shared" si="27"/>
        <v>175.44</v>
      </c>
      <c r="Q239" s="73"/>
      <c r="R239" s="74">
        <f t="shared" si="30"/>
        <v>0</v>
      </c>
      <c r="S239" s="42"/>
      <c r="T239" s="42"/>
      <c r="U239" s="266"/>
    </row>
    <row r="240" spans="1:21" ht="19.5" customHeight="1" thickTop="1" thickBot="1" x14ac:dyDescent="0.3">
      <c r="A240" s="36"/>
      <c r="B240" s="276"/>
      <c r="C240" s="330"/>
      <c r="D240" s="339"/>
      <c r="E240" s="255"/>
      <c r="F240" s="258"/>
      <c r="G240" s="258"/>
      <c r="H240" s="258"/>
      <c r="I240" s="261"/>
      <c r="J240" s="269" t="s">
        <v>31</v>
      </c>
      <c r="K240" s="67" t="s">
        <v>165</v>
      </c>
      <c r="L240" s="58" t="s">
        <v>35</v>
      </c>
      <c r="M240" s="93">
        <v>1.37</v>
      </c>
      <c r="N240" s="29">
        <f t="shared" si="25"/>
        <v>1.6440000000000001</v>
      </c>
      <c r="O240" s="30">
        <f t="shared" si="26"/>
        <v>115.08000000000001</v>
      </c>
      <c r="P240" s="31">
        <f t="shared" si="27"/>
        <v>139.74</v>
      </c>
      <c r="Q240" s="60"/>
      <c r="R240" s="61">
        <f t="shared" si="30"/>
        <v>0</v>
      </c>
      <c r="S240" s="42"/>
      <c r="T240" s="42"/>
      <c r="U240" s="266"/>
    </row>
    <row r="241" spans="1:21" ht="19.5" customHeight="1" thickTop="1" thickBot="1" x14ac:dyDescent="0.3">
      <c r="A241" s="36"/>
      <c r="B241" s="276"/>
      <c r="C241" s="337"/>
      <c r="D241" s="280"/>
      <c r="E241" s="256"/>
      <c r="F241" s="270"/>
      <c r="G241" s="270"/>
      <c r="H241" s="270"/>
      <c r="I241" s="271"/>
      <c r="J241" s="264"/>
      <c r="K241" s="62" t="s">
        <v>165</v>
      </c>
      <c r="L241" s="63" t="s">
        <v>37</v>
      </c>
      <c r="M241" s="94">
        <v>1.83</v>
      </c>
      <c r="N241" s="29">
        <f t="shared" si="25"/>
        <v>2.1960000000000002</v>
      </c>
      <c r="O241" s="30">
        <f t="shared" si="26"/>
        <v>153.72</v>
      </c>
      <c r="P241" s="31">
        <f t="shared" si="27"/>
        <v>186.66000000000003</v>
      </c>
      <c r="Q241" s="65"/>
      <c r="R241" s="66">
        <f t="shared" si="30"/>
        <v>0</v>
      </c>
      <c r="S241" s="42"/>
      <c r="T241" s="42"/>
      <c r="U241" s="267"/>
    </row>
    <row r="242" spans="1:21" ht="6.75" customHeight="1" thickTop="1" thickBot="1" x14ac:dyDescent="0.3">
      <c r="A242" s="36"/>
      <c r="B242" s="49"/>
      <c r="C242" s="50"/>
      <c r="D242" s="50"/>
      <c r="E242" s="50"/>
      <c r="F242" s="51"/>
      <c r="G242" s="51"/>
      <c r="H242" s="51"/>
      <c r="I242" s="51"/>
      <c r="J242" s="51"/>
      <c r="K242" s="51"/>
      <c r="L242" s="52"/>
      <c r="M242" s="53"/>
      <c r="N242" s="29"/>
      <c r="O242" s="30"/>
      <c r="P242" s="31"/>
      <c r="Q242" s="54"/>
      <c r="R242" s="55"/>
      <c r="S242" s="42"/>
      <c r="T242" s="42"/>
      <c r="U242" s="56"/>
    </row>
    <row r="243" spans="1:21" ht="29.25" customHeight="1" thickTop="1" thickBot="1" x14ac:dyDescent="0.3">
      <c r="A243" s="36"/>
      <c r="B243" s="301" t="s">
        <v>151</v>
      </c>
      <c r="C243" s="303"/>
      <c r="D243" s="322"/>
      <c r="E243" s="254">
        <v>23008</v>
      </c>
      <c r="F243" s="257" t="s">
        <v>21</v>
      </c>
      <c r="G243" s="257" t="s">
        <v>33</v>
      </c>
      <c r="H243" s="257" t="s">
        <v>23</v>
      </c>
      <c r="I243" s="260" t="s">
        <v>24</v>
      </c>
      <c r="J243" s="263" t="s">
        <v>25</v>
      </c>
      <c r="K243" s="67" t="s">
        <v>166</v>
      </c>
      <c r="L243" s="68" t="s">
        <v>35</v>
      </c>
      <c r="M243" s="93">
        <v>1.47</v>
      </c>
      <c r="N243" s="29">
        <f t="shared" si="25"/>
        <v>1.764</v>
      </c>
      <c r="O243" s="30">
        <f t="shared" si="26"/>
        <v>123.48</v>
      </c>
      <c r="P243" s="31">
        <f t="shared" si="27"/>
        <v>149.94</v>
      </c>
      <c r="Q243" s="70"/>
      <c r="R243" s="71">
        <f>Q243*P243</f>
        <v>0</v>
      </c>
      <c r="S243" s="42"/>
      <c r="T243" s="42"/>
      <c r="U243" s="265" t="s">
        <v>167</v>
      </c>
    </row>
    <row r="244" spans="1:21" ht="29.25" customHeight="1" thickTop="1" thickBot="1" x14ac:dyDescent="0.3">
      <c r="A244" s="36"/>
      <c r="B244" s="276"/>
      <c r="C244" s="304"/>
      <c r="D244" s="323"/>
      <c r="E244" s="255"/>
      <c r="F244" s="258"/>
      <c r="G244" s="258"/>
      <c r="H244" s="258"/>
      <c r="I244" s="261"/>
      <c r="J244" s="264"/>
      <c r="K244" s="62" t="s">
        <v>166</v>
      </c>
      <c r="L244" s="63" t="s">
        <v>37</v>
      </c>
      <c r="M244" s="101">
        <v>1.9</v>
      </c>
      <c r="N244" s="29">
        <f t="shared" si="25"/>
        <v>2.2799999999999998</v>
      </c>
      <c r="O244" s="30">
        <f t="shared" si="26"/>
        <v>159.6</v>
      </c>
      <c r="P244" s="31">
        <f t="shared" si="27"/>
        <v>193.79999999999998</v>
      </c>
      <c r="Q244" s="65"/>
      <c r="R244" s="66">
        <f>Q244*P244</f>
        <v>0</v>
      </c>
      <c r="S244" s="42"/>
      <c r="T244" s="42"/>
      <c r="U244" s="266"/>
    </row>
    <row r="245" spans="1:21" ht="29.25" customHeight="1" thickTop="1" thickBot="1" x14ac:dyDescent="0.3">
      <c r="A245" s="36"/>
      <c r="B245" s="276"/>
      <c r="C245" s="304"/>
      <c r="D245" s="323"/>
      <c r="E245" s="255"/>
      <c r="F245" s="258"/>
      <c r="G245" s="258"/>
      <c r="H245" s="258"/>
      <c r="I245" s="261"/>
      <c r="J245" s="263" t="s">
        <v>29</v>
      </c>
      <c r="K245" s="67" t="s">
        <v>168</v>
      </c>
      <c r="L245" s="68" t="s">
        <v>35</v>
      </c>
      <c r="M245" s="93">
        <v>1.47</v>
      </c>
      <c r="N245" s="29">
        <f t="shared" si="25"/>
        <v>1.764</v>
      </c>
      <c r="O245" s="30">
        <f t="shared" si="26"/>
        <v>123.48</v>
      </c>
      <c r="P245" s="31">
        <f t="shared" si="27"/>
        <v>149.94</v>
      </c>
      <c r="Q245" s="70"/>
      <c r="R245" s="71">
        <f>Q245*P245</f>
        <v>0</v>
      </c>
      <c r="S245" s="42"/>
      <c r="T245" s="42"/>
      <c r="U245" s="266"/>
    </row>
    <row r="246" spans="1:21" ht="29.25" customHeight="1" thickTop="1" thickBot="1" x14ac:dyDescent="0.3">
      <c r="A246" s="36"/>
      <c r="B246" s="276"/>
      <c r="C246" s="304"/>
      <c r="D246" s="323"/>
      <c r="E246" s="255"/>
      <c r="F246" s="258"/>
      <c r="G246" s="258"/>
      <c r="H246" s="258"/>
      <c r="I246" s="261"/>
      <c r="J246" s="268"/>
      <c r="K246" s="62" t="s">
        <v>168</v>
      </c>
      <c r="L246" s="72" t="s">
        <v>37</v>
      </c>
      <c r="M246" s="101">
        <v>1.9</v>
      </c>
      <c r="N246" s="29">
        <f t="shared" si="25"/>
        <v>2.2799999999999998</v>
      </c>
      <c r="O246" s="30">
        <f t="shared" si="26"/>
        <v>159.6</v>
      </c>
      <c r="P246" s="31">
        <f t="shared" si="27"/>
        <v>193.79999999999998</v>
      </c>
      <c r="Q246" s="73"/>
      <c r="R246" s="74">
        <f>Q246*P246</f>
        <v>0</v>
      </c>
      <c r="S246" s="42"/>
      <c r="T246" s="42"/>
      <c r="U246" s="267"/>
    </row>
    <row r="247" spans="1:21" ht="6.75" customHeight="1" thickTop="1" thickBot="1" x14ac:dyDescent="0.3">
      <c r="A247" s="36"/>
      <c r="B247" s="49"/>
      <c r="C247" s="50"/>
      <c r="D247" s="50"/>
      <c r="E247" s="50"/>
      <c r="F247" s="51"/>
      <c r="G247" s="51"/>
      <c r="H247" s="51"/>
      <c r="I247" s="51"/>
      <c r="J247" s="51"/>
      <c r="K247" s="51"/>
      <c r="L247" s="52"/>
      <c r="M247" s="53"/>
      <c r="N247" s="29"/>
      <c r="O247" s="30"/>
      <c r="P247" s="31"/>
      <c r="Q247" s="54"/>
      <c r="R247" s="55"/>
      <c r="S247" s="42"/>
      <c r="T247" s="42"/>
      <c r="U247" s="56"/>
    </row>
    <row r="248" spans="1:21" ht="28.5" customHeight="1" thickTop="1" thickBot="1" x14ac:dyDescent="0.3">
      <c r="A248" s="36"/>
      <c r="B248" s="301" t="s">
        <v>151</v>
      </c>
      <c r="C248" s="303"/>
      <c r="D248" s="322"/>
      <c r="E248" s="254">
        <v>23009</v>
      </c>
      <c r="F248" s="257" t="s">
        <v>21</v>
      </c>
      <c r="G248" s="257" t="s">
        <v>33</v>
      </c>
      <c r="H248" s="257" t="s">
        <v>23</v>
      </c>
      <c r="I248" s="260" t="s">
        <v>24</v>
      </c>
      <c r="J248" s="263" t="s">
        <v>25</v>
      </c>
      <c r="K248" s="67" t="s">
        <v>169</v>
      </c>
      <c r="L248" s="68" t="s">
        <v>35</v>
      </c>
      <c r="M248" s="93">
        <v>1.47</v>
      </c>
      <c r="N248" s="29">
        <f t="shared" si="25"/>
        <v>1.764</v>
      </c>
      <c r="O248" s="30">
        <f t="shared" si="26"/>
        <v>123.48</v>
      </c>
      <c r="P248" s="31">
        <f t="shared" si="27"/>
        <v>149.94</v>
      </c>
      <c r="Q248" s="70"/>
      <c r="R248" s="71">
        <f>Q248*P248</f>
        <v>0</v>
      </c>
      <c r="S248" s="42"/>
      <c r="T248" s="42"/>
      <c r="U248" s="265" t="s">
        <v>170</v>
      </c>
    </row>
    <row r="249" spans="1:21" ht="28.5" customHeight="1" thickTop="1" thickBot="1" x14ac:dyDescent="0.3">
      <c r="A249" s="36"/>
      <c r="B249" s="276"/>
      <c r="C249" s="304"/>
      <c r="D249" s="323"/>
      <c r="E249" s="255"/>
      <c r="F249" s="258"/>
      <c r="G249" s="258"/>
      <c r="H249" s="258"/>
      <c r="I249" s="261"/>
      <c r="J249" s="264"/>
      <c r="K249" s="62" t="s">
        <v>169</v>
      </c>
      <c r="L249" s="63" t="s">
        <v>37</v>
      </c>
      <c r="M249" s="101">
        <v>1.9</v>
      </c>
      <c r="N249" s="29">
        <f t="shared" si="25"/>
        <v>2.2799999999999998</v>
      </c>
      <c r="O249" s="30">
        <f t="shared" si="26"/>
        <v>159.6</v>
      </c>
      <c r="P249" s="31">
        <f t="shared" si="27"/>
        <v>193.79999999999998</v>
      </c>
      <c r="Q249" s="65"/>
      <c r="R249" s="66">
        <f>Q249*P249</f>
        <v>0</v>
      </c>
      <c r="S249" s="42"/>
      <c r="T249" s="42"/>
      <c r="U249" s="266"/>
    </row>
    <row r="250" spans="1:21" ht="28.5" customHeight="1" thickTop="1" thickBot="1" x14ac:dyDescent="0.3">
      <c r="A250" s="36"/>
      <c r="B250" s="276"/>
      <c r="C250" s="304"/>
      <c r="D250" s="323"/>
      <c r="E250" s="255"/>
      <c r="F250" s="258"/>
      <c r="G250" s="258"/>
      <c r="H250" s="258"/>
      <c r="I250" s="261"/>
      <c r="J250" s="263" t="s">
        <v>29</v>
      </c>
      <c r="K250" s="67" t="s">
        <v>171</v>
      </c>
      <c r="L250" s="68" t="s">
        <v>35</v>
      </c>
      <c r="M250" s="93">
        <v>1.47</v>
      </c>
      <c r="N250" s="29">
        <f t="shared" si="25"/>
        <v>1.764</v>
      </c>
      <c r="O250" s="30">
        <f t="shared" si="26"/>
        <v>123.48</v>
      </c>
      <c r="P250" s="31">
        <f t="shared" si="27"/>
        <v>149.94</v>
      </c>
      <c r="Q250" s="70"/>
      <c r="R250" s="71">
        <f>Q250*P250</f>
        <v>0</v>
      </c>
      <c r="S250" s="42"/>
      <c r="T250" s="42"/>
      <c r="U250" s="266"/>
    </row>
    <row r="251" spans="1:21" ht="28.5" customHeight="1" thickTop="1" thickBot="1" x14ac:dyDescent="0.3">
      <c r="A251" s="36"/>
      <c r="B251" s="276"/>
      <c r="C251" s="304"/>
      <c r="D251" s="323"/>
      <c r="E251" s="255"/>
      <c r="F251" s="258"/>
      <c r="G251" s="258"/>
      <c r="H251" s="258"/>
      <c r="I251" s="261"/>
      <c r="J251" s="268"/>
      <c r="K251" s="62" t="s">
        <v>171</v>
      </c>
      <c r="L251" s="72" t="s">
        <v>37</v>
      </c>
      <c r="M251" s="101">
        <v>1.9</v>
      </c>
      <c r="N251" s="29">
        <f t="shared" si="25"/>
        <v>2.2799999999999998</v>
      </c>
      <c r="O251" s="30">
        <f t="shared" si="26"/>
        <v>159.6</v>
      </c>
      <c r="P251" s="31">
        <f t="shared" si="27"/>
        <v>193.79999999999998</v>
      </c>
      <c r="Q251" s="73"/>
      <c r="R251" s="74">
        <f>Q251*P251</f>
        <v>0</v>
      </c>
      <c r="S251" s="42"/>
      <c r="T251" s="42"/>
      <c r="U251" s="267"/>
    </row>
    <row r="252" spans="1:21" ht="6.75" customHeight="1" thickTop="1" thickBot="1" x14ac:dyDescent="0.3">
      <c r="A252" s="36"/>
      <c r="B252" s="49"/>
      <c r="C252" s="50"/>
      <c r="D252" s="50"/>
      <c r="E252" s="50"/>
      <c r="F252" s="51"/>
      <c r="G252" s="51"/>
      <c r="H252" s="51"/>
      <c r="I252" s="51"/>
      <c r="J252" s="51"/>
      <c r="K252" s="51"/>
      <c r="L252" s="52"/>
      <c r="M252" s="53"/>
      <c r="N252" s="29"/>
      <c r="O252" s="30"/>
      <c r="P252" s="31"/>
      <c r="Q252" s="54"/>
      <c r="R252" s="55"/>
      <c r="S252" s="42"/>
      <c r="T252" s="42"/>
      <c r="U252" s="56"/>
    </row>
    <row r="253" spans="1:21" ht="19.5" customHeight="1" thickTop="1" thickBot="1" x14ac:dyDescent="0.3">
      <c r="A253" s="36"/>
      <c r="B253" s="301" t="s">
        <v>172</v>
      </c>
      <c r="C253" s="303"/>
      <c r="D253" s="322"/>
      <c r="E253" s="370">
        <v>53501</v>
      </c>
      <c r="F253" s="372" t="s">
        <v>173</v>
      </c>
      <c r="G253" s="372" t="s">
        <v>174</v>
      </c>
      <c r="H253" s="372" t="s">
        <v>23</v>
      </c>
      <c r="I253" s="375" t="s">
        <v>196</v>
      </c>
      <c r="J253" s="263" t="s">
        <v>25</v>
      </c>
      <c r="K253" s="67" t="s">
        <v>175</v>
      </c>
      <c r="L253" s="68" t="s">
        <v>35</v>
      </c>
      <c r="M253" s="93">
        <v>1.76</v>
      </c>
      <c r="N253" s="29">
        <f t="shared" si="25"/>
        <v>2.1120000000000001</v>
      </c>
      <c r="O253" s="30">
        <f t="shared" si="26"/>
        <v>147.84</v>
      </c>
      <c r="P253" s="31">
        <f t="shared" si="27"/>
        <v>179.52</v>
      </c>
      <c r="Q253" s="70"/>
      <c r="R253" s="71">
        <f t="shared" ref="R253:R258" si="31">Q253*P253</f>
        <v>0</v>
      </c>
      <c r="S253" s="42"/>
      <c r="T253" s="42"/>
      <c r="U253" s="312"/>
    </row>
    <row r="254" spans="1:21" ht="19.5" customHeight="1" thickTop="1" thickBot="1" x14ac:dyDescent="0.3">
      <c r="A254" s="36"/>
      <c r="B254" s="276"/>
      <c r="C254" s="304"/>
      <c r="D254" s="323"/>
      <c r="E254" s="371"/>
      <c r="F254" s="373"/>
      <c r="G254" s="373"/>
      <c r="H254" s="373"/>
      <c r="I254" s="376"/>
      <c r="J254" s="264"/>
      <c r="K254" s="62" t="s">
        <v>175</v>
      </c>
      <c r="L254" s="63" t="s">
        <v>37</v>
      </c>
      <c r="M254" s="101">
        <v>2.2799999999999998</v>
      </c>
      <c r="N254" s="29">
        <f t="shared" si="25"/>
        <v>2.7359999999999998</v>
      </c>
      <c r="O254" s="30">
        <f t="shared" si="26"/>
        <v>191.51999999999998</v>
      </c>
      <c r="P254" s="31">
        <f t="shared" si="27"/>
        <v>232.55999999999997</v>
      </c>
      <c r="Q254" s="65"/>
      <c r="R254" s="66">
        <f t="shared" si="31"/>
        <v>0</v>
      </c>
      <c r="S254" s="42"/>
      <c r="T254" s="42"/>
      <c r="U254" s="266"/>
    </row>
    <row r="255" spans="1:21" ht="19.5" customHeight="1" thickTop="1" thickBot="1" x14ac:dyDescent="0.3">
      <c r="A255" s="36"/>
      <c r="B255" s="276"/>
      <c r="C255" s="304"/>
      <c r="D255" s="323"/>
      <c r="E255" s="371"/>
      <c r="F255" s="373"/>
      <c r="G255" s="373"/>
      <c r="H255" s="373"/>
      <c r="I255" s="376"/>
      <c r="J255" s="263" t="s">
        <v>29</v>
      </c>
      <c r="K255" s="67" t="s">
        <v>176</v>
      </c>
      <c r="L255" s="68" t="s">
        <v>35</v>
      </c>
      <c r="M255" s="93">
        <v>1.76</v>
      </c>
      <c r="N255" s="29">
        <f t="shared" si="25"/>
        <v>2.1120000000000001</v>
      </c>
      <c r="O255" s="30">
        <f t="shared" si="26"/>
        <v>147.84</v>
      </c>
      <c r="P255" s="31">
        <f t="shared" si="27"/>
        <v>179.52</v>
      </c>
      <c r="Q255" s="70"/>
      <c r="R255" s="71">
        <f t="shared" si="31"/>
        <v>0</v>
      </c>
      <c r="S255" s="42"/>
      <c r="T255" s="42"/>
      <c r="U255" s="266"/>
    </row>
    <row r="256" spans="1:21" ht="19.5" customHeight="1" thickTop="1" thickBot="1" x14ac:dyDescent="0.3">
      <c r="A256" s="36"/>
      <c r="B256" s="276"/>
      <c r="C256" s="304"/>
      <c r="D256" s="323"/>
      <c r="E256" s="371"/>
      <c r="F256" s="373"/>
      <c r="G256" s="373"/>
      <c r="H256" s="373"/>
      <c r="I256" s="376"/>
      <c r="J256" s="268"/>
      <c r="K256" s="62" t="s">
        <v>176</v>
      </c>
      <c r="L256" s="72" t="s">
        <v>37</v>
      </c>
      <c r="M256" s="101">
        <v>2.2799999999999998</v>
      </c>
      <c r="N256" s="29">
        <f t="shared" si="25"/>
        <v>2.7359999999999998</v>
      </c>
      <c r="O256" s="30">
        <f t="shared" si="26"/>
        <v>191.51999999999998</v>
      </c>
      <c r="P256" s="31">
        <f t="shared" si="27"/>
        <v>232.55999999999997</v>
      </c>
      <c r="Q256" s="73"/>
      <c r="R256" s="74">
        <f t="shared" si="31"/>
        <v>0</v>
      </c>
      <c r="S256" s="42"/>
      <c r="T256" s="42"/>
      <c r="U256" s="266"/>
    </row>
    <row r="257" spans="1:21" ht="19.5" customHeight="1" thickTop="1" thickBot="1" x14ac:dyDescent="0.3">
      <c r="A257" s="36"/>
      <c r="B257" s="276"/>
      <c r="C257" s="304"/>
      <c r="D257" s="323"/>
      <c r="E257" s="371"/>
      <c r="F257" s="373"/>
      <c r="G257" s="373"/>
      <c r="H257" s="373"/>
      <c r="I257" s="376"/>
      <c r="J257" s="269" t="s">
        <v>31</v>
      </c>
      <c r="K257" s="67" t="s">
        <v>177</v>
      </c>
      <c r="L257" s="58" t="s">
        <v>35</v>
      </c>
      <c r="M257" s="93">
        <v>1.87</v>
      </c>
      <c r="N257" s="29">
        <f t="shared" si="25"/>
        <v>2.2440000000000002</v>
      </c>
      <c r="O257" s="30">
        <f t="shared" si="26"/>
        <v>157.08000000000001</v>
      </c>
      <c r="P257" s="31">
        <f t="shared" si="27"/>
        <v>190.74</v>
      </c>
      <c r="Q257" s="60"/>
      <c r="R257" s="61">
        <f t="shared" si="31"/>
        <v>0</v>
      </c>
      <c r="S257" s="42"/>
      <c r="T257" s="42"/>
      <c r="U257" s="266"/>
    </row>
    <row r="258" spans="1:21" ht="19.5" customHeight="1" thickTop="1" thickBot="1" x14ac:dyDescent="0.3">
      <c r="A258" s="36"/>
      <c r="B258" s="378"/>
      <c r="C258" s="304"/>
      <c r="D258" s="323"/>
      <c r="E258" s="379"/>
      <c r="F258" s="374"/>
      <c r="G258" s="374"/>
      <c r="H258" s="374"/>
      <c r="I258" s="377"/>
      <c r="J258" s="268"/>
      <c r="K258" s="62" t="s">
        <v>177</v>
      </c>
      <c r="L258" s="72" t="s">
        <v>37</v>
      </c>
      <c r="M258" s="94">
        <v>2.39</v>
      </c>
      <c r="N258" s="29">
        <f t="shared" si="25"/>
        <v>2.8680000000000003</v>
      </c>
      <c r="O258" s="30">
        <f t="shared" si="26"/>
        <v>200.76000000000002</v>
      </c>
      <c r="P258" s="31">
        <f t="shared" si="27"/>
        <v>243.78000000000003</v>
      </c>
      <c r="Q258" s="73"/>
      <c r="R258" s="74">
        <f t="shared" si="31"/>
        <v>0</v>
      </c>
      <c r="S258" s="42"/>
      <c r="T258" s="42"/>
      <c r="U258" s="267"/>
    </row>
    <row r="259" spans="1:21" ht="6.75" customHeight="1" thickTop="1" thickBot="1" x14ac:dyDescent="0.3">
      <c r="A259" s="36"/>
      <c r="B259" s="49"/>
      <c r="C259" s="50"/>
      <c r="D259" s="50"/>
      <c r="E259" s="50"/>
      <c r="F259" s="51"/>
      <c r="G259" s="51"/>
      <c r="H259" s="51"/>
      <c r="I259" s="51"/>
      <c r="J259" s="51"/>
      <c r="K259" s="51"/>
      <c r="L259" s="52"/>
      <c r="M259" s="53"/>
      <c r="N259" s="29"/>
      <c r="O259" s="30"/>
      <c r="P259" s="31"/>
      <c r="Q259" s="54"/>
      <c r="R259" s="55"/>
      <c r="S259" s="42"/>
      <c r="T259" s="42"/>
      <c r="U259" s="56"/>
    </row>
    <row r="260" spans="1:21" ht="103.5" customHeight="1" thickTop="1" thickBot="1" x14ac:dyDescent="0.3">
      <c r="A260" s="36"/>
      <c r="B260" s="102" t="s">
        <v>172</v>
      </c>
      <c r="C260" s="103"/>
      <c r="D260" s="104"/>
      <c r="E260" s="105">
        <v>53005</v>
      </c>
      <c r="F260" s="106" t="s">
        <v>21</v>
      </c>
      <c r="G260" s="106" t="s">
        <v>178</v>
      </c>
      <c r="H260" s="107" t="s">
        <v>179</v>
      </c>
      <c r="I260" s="108" t="s">
        <v>180</v>
      </c>
      <c r="J260" s="109" t="s">
        <v>25</v>
      </c>
      <c r="K260" s="95" t="s">
        <v>181</v>
      </c>
      <c r="L260" s="96" t="s">
        <v>182</v>
      </c>
      <c r="M260" s="93">
        <v>2.8013999999999997</v>
      </c>
      <c r="N260" s="29">
        <f t="shared" si="25"/>
        <v>3.3616799999999998</v>
      </c>
      <c r="O260" s="30">
        <f t="shared" si="26"/>
        <v>235.31759999999997</v>
      </c>
      <c r="P260" s="31">
        <f t="shared" si="27"/>
        <v>285.74279999999999</v>
      </c>
      <c r="Q260" s="70"/>
      <c r="R260" s="71">
        <f>Q260*P260</f>
        <v>0</v>
      </c>
      <c r="S260" s="42"/>
      <c r="T260" s="42"/>
      <c r="U260" s="110"/>
    </row>
    <row r="261" spans="1:21" ht="6.75" customHeight="1" thickTop="1" thickBot="1" x14ac:dyDescent="0.3">
      <c r="A261" s="36"/>
      <c r="B261" s="49"/>
      <c r="C261" s="50"/>
      <c r="D261" s="50"/>
      <c r="E261" s="50"/>
      <c r="F261" s="51"/>
      <c r="G261" s="51"/>
      <c r="H261" s="51"/>
      <c r="I261" s="51"/>
      <c r="J261" s="51"/>
      <c r="K261" s="51"/>
      <c r="L261" s="52"/>
      <c r="M261" s="53"/>
      <c r="N261" s="29"/>
      <c r="O261" s="30"/>
      <c r="P261" s="31"/>
      <c r="Q261" s="54"/>
      <c r="R261" s="55"/>
      <c r="S261" s="42"/>
      <c r="T261" s="42"/>
      <c r="U261" s="56"/>
    </row>
    <row r="262" spans="1:21" ht="98.25" customHeight="1" thickTop="1" thickBot="1" x14ac:dyDescent="0.3">
      <c r="A262" s="36"/>
      <c r="B262" s="102" t="s">
        <v>172</v>
      </c>
      <c r="C262" s="111"/>
      <c r="D262" s="104"/>
      <c r="E262" s="105">
        <v>53010</v>
      </c>
      <c r="F262" s="106" t="s">
        <v>21</v>
      </c>
      <c r="G262" s="106" t="s">
        <v>178</v>
      </c>
      <c r="H262" s="107" t="s">
        <v>179</v>
      </c>
      <c r="I262" s="108" t="s">
        <v>180</v>
      </c>
      <c r="J262" s="109" t="s">
        <v>25</v>
      </c>
      <c r="K262" s="95" t="s">
        <v>183</v>
      </c>
      <c r="L262" s="96" t="s">
        <v>182</v>
      </c>
      <c r="M262" s="93">
        <v>3.2</v>
      </c>
      <c r="N262" s="29">
        <f t="shared" ref="N262:N325" si="32">M262+M262*0.2</f>
        <v>3.8400000000000003</v>
      </c>
      <c r="O262" s="30">
        <f t="shared" ref="O262:O325" si="33">N262*70</f>
        <v>268.8</v>
      </c>
      <c r="P262" s="31">
        <f t="shared" ref="P262:P325" si="34">N262*85</f>
        <v>326.40000000000003</v>
      </c>
      <c r="Q262" s="70"/>
      <c r="R262" s="71">
        <f>Q262*P262</f>
        <v>0</v>
      </c>
      <c r="S262" s="42"/>
      <c r="T262" s="42"/>
      <c r="U262" s="110"/>
    </row>
    <row r="263" spans="1:21" ht="6.75" customHeight="1" thickTop="1" thickBot="1" x14ac:dyDescent="0.3">
      <c r="A263" s="36"/>
      <c r="B263" s="49"/>
      <c r="C263" s="50"/>
      <c r="D263" s="50"/>
      <c r="E263" s="50"/>
      <c r="F263" s="51"/>
      <c r="G263" s="51"/>
      <c r="H263" s="51"/>
      <c r="I263" s="51"/>
      <c r="J263" s="51"/>
      <c r="K263" s="51"/>
      <c r="L263" s="52"/>
      <c r="M263" s="53"/>
      <c r="N263" s="29"/>
      <c r="O263" s="30"/>
      <c r="P263" s="31"/>
      <c r="Q263" s="54"/>
      <c r="R263" s="55"/>
      <c r="S263" s="42"/>
      <c r="T263" s="42"/>
      <c r="U263" s="56"/>
    </row>
    <row r="264" spans="1:21" ht="39" customHeight="1" thickTop="1" thickBot="1" x14ac:dyDescent="0.3">
      <c r="A264" s="36"/>
      <c r="B264" s="276" t="s">
        <v>172</v>
      </c>
      <c r="C264" s="303"/>
      <c r="D264" s="322"/>
      <c r="E264" s="370">
        <v>53015</v>
      </c>
      <c r="F264" s="272" t="s">
        <v>21</v>
      </c>
      <c r="G264" s="283" t="s">
        <v>184</v>
      </c>
      <c r="H264" s="283" t="s">
        <v>23</v>
      </c>
      <c r="I264" s="286" t="s">
        <v>43</v>
      </c>
      <c r="J264" s="112" t="s">
        <v>25</v>
      </c>
      <c r="K264" s="95" t="s">
        <v>185</v>
      </c>
      <c r="L264" s="96" t="s">
        <v>182</v>
      </c>
      <c r="M264" s="93">
        <v>2.5273500000000002</v>
      </c>
      <c r="N264" s="29">
        <f t="shared" si="32"/>
        <v>3.0328200000000001</v>
      </c>
      <c r="O264" s="30">
        <f t="shared" si="33"/>
        <v>212.29740000000001</v>
      </c>
      <c r="P264" s="31">
        <f t="shared" si="34"/>
        <v>257.78969999999998</v>
      </c>
      <c r="Q264" s="70"/>
      <c r="R264" s="71">
        <f>Q264*P264</f>
        <v>0</v>
      </c>
      <c r="S264" s="42"/>
      <c r="T264" s="42"/>
      <c r="U264" s="312"/>
    </row>
    <row r="265" spans="1:21" ht="39" customHeight="1" thickTop="1" thickBot="1" x14ac:dyDescent="0.3">
      <c r="A265" s="36"/>
      <c r="B265" s="276"/>
      <c r="C265" s="304"/>
      <c r="D265" s="323"/>
      <c r="E265" s="371"/>
      <c r="F265" s="325"/>
      <c r="G265" s="284"/>
      <c r="H265" s="284"/>
      <c r="I265" s="287"/>
      <c r="J265" s="112" t="s">
        <v>29</v>
      </c>
      <c r="K265" s="95" t="s">
        <v>186</v>
      </c>
      <c r="L265" s="96" t="s">
        <v>182</v>
      </c>
      <c r="M265" s="93">
        <v>2.5273500000000002</v>
      </c>
      <c r="N265" s="29">
        <f t="shared" si="32"/>
        <v>3.0328200000000001</v>
      </c>
      <c r="O265" s="30">
        <f t="shared" si="33"/>
        <v>212.29740000000001</v>
      </c>
      <c r="P265" s="31">
        <f t="shared" si="34"/>
        <v>257.78969999999998</v>
      </c>
      <c r="Q265" s="70"/>
      <c r="R265" s="71">
        <f>Q265*P265</f>
        <v>0</v>
      </c>
      <c r="S265" s="42"/>
      <c r="T265" s="42"/>
      <c r="U265" s="266"/>
    </row>
    <row r="266" spans="1:21" ht="39" customHeight="1" thickTop="1" thickBot="1" x14ac:dyDescent="0.3">
      <c r="A266" s="36"/>
      <c r="B266" s="276"/>
      <c r="C266" s="304"/>
      <c r="D266" s="323"/>
      <c r="E266" s="371"/>
      <c r="F266" s="325"/>
      <c r="G266" s="284"/>
      <c r="H266" s="284"/>
      <c r="I266" s="287"/>
      <c r="J266" s="112" t="s">
        <v>31</v>
      </c>
      <c r="K266" s="95" t="s">
        <v>187</v>
      </c>
      <c r="L266" s="96" t="s">
        <v>182</v>
      </c>
      <c r="M266" s="93">
        <v>2.5781000000000001</v>
      </c>
      <c r="N266" s="29">
        <f t="shared" si="32"/>
        <v>3.0937200000000002</v>
      </c>
      <c r="O266" s="30">
        <f t="shared" si="33"/>
        <v>216.56040000000002</v>
      </c>
      <c r="P266" s="31">
        <f t="shared" si="34"/>
        <v>262.96620000000001</v>
      </c>
      <c r="Q266" s="60"/>
      <c r="R266" s="61">
        <f>Q266*P266</f>
        <v>0</v>
      </c>
      <c r="S266" s="42"/>
      <c r="T266" s="42"/>
      <c r="U266" s="267"/>
    </row>
    <row r="267" spans="1:21" ht="6.75" customHeight="1" thickTop="1" thickBot="1" x14ac:dyDescent="0.3">
      <c r="A267" s="36"/>
      <c r="B267" s="49"/>
      <c r="C267" s="50"/>
      <c r="D267" s="50"/>
      <c r="E267" s="50"/>
      <c r="F267" s="51"/>
      <c r="G267" s="51"/>
      <c r="H267" s="51"/>
      <c r="I267" s="51"/>
      <c r="J267" s="51"/>
      <c r="K267" s="51"/>
      <c r="L267" s="52"/>
      <c r="M267" s="53"/>
      <c r="N267" s="29"/>
      <c r="O267" s="30"/>
      <c r="P267" s="31"/>
      <c r="Q267" s="54"/>
      <c r="R267" s="55"/>
      <c r="S267" s="42"/>
      <c r="T267" s="42"/>
      <c r="U267" s="56"/>
    </row>
    <row r="268" spans="1:21" ht="122.25" customHeight="1" thickTop="1" thickBot="1" x14ac:dyDescent="0.3">
      <c r="A268" s="36"/>
      <c r="B268" s="102" t="s">
        <v>188</v>
      </c>
      <c r="C268" s="113"/>
      <c r="D268" s="114"/>
      <c r="E268" s="115">
        <v>43002</v>
      </c>
      <c r="F268" s="116" t="s">
        <v>21</v>
      </c>
      <c r="G268" s="116" t="s">
        <v>178</v>
      </c>
      <c r="H268" s="116" t="s">
        <v>179</v>
      </c>
      <c r="I268" s="108" t="s">
        <v>180</v>
      </c>
      <c r="J268" s="112" t="s">
        <v>25</v>
      </c>
      <c r="K268" s="95"/>
      <c r="L268" s="96" t="s">
        <v>182</v>
      </c>
      <c r="M268" s="93">
        <v>2.6288499999999999</v>
      </c>
      <c r="N268" s="29">
        <f t="shared" si="32"/>
        <v>3.15462</v>
      </c>
      <c r="O268" s="30">
        <f t="shared" si="33"/>
        <v>220.82339999999999</v>
      </c>
      <c r="P268" s="31">
        <f t="shared" si="34"/>
        <v>268.14269999999999</v>
      </c>
      <c r="Q268" s="70"/>
      <c r="R268" s="71">
        <f>Q268*P268</f>
        <v>0</v>
      </c>
      <c r="S268" s="42"/>
      <c r="T268" s="42"/>
      <c r="U268" s="117"/>
    </row>
    <row r="269" spans="1:21" ht="6.75" customHeight="1" thickTop="1" thickBot="1" x14ac:dyDescent="0.3">
      <c r="A269" s="36"/>
      <c r="B269" s="118"/>
      <c r="C269" s="119"/>
      <c r="D269" s="119"/>
      <c r="E269" s="119"/>
      <c r="F269" s="120"/>
      <c r="G269" s="120"/>
      <c r="H269" s="120"/>
      <c r="I269" s="120"/>
      <c r="J269" s="120"/>
      <c r="K269" s="120"/>
      <c r="L269" s="121"/>
      <c r="M269" s="122"/>
      <c r="N269" s="29"/>
      <c r="O269" s="30"/>
      <c r="P269" s="31"/>
      <c r="Q269" s="123"/>
      <c r="R269" s="124"/>
      <c r="S269" s="42"/>
      <c r="T269" s="42"/>
      <c r="U269" s="125"/>
    </row>
    <row r="270" spans="1:21" ht="81" customHeight="1" thickTop="1" thickBot="1" x14ac:dyDescent="0.3">
      <c r="A270" s="36"/>
      <c r="B270" s="296" t="s">
        <v>189</v>
      </c>
      <c r="C270" s="367"/>
      <c r="D270" s="367"/>
      <c r="E270" s="368" t="s">
        <v>190</v>
      </c>
      <c r="F270" s="365" t="s">
        <v>21</v>
      </c>
      <c r="G270" s="289" t="s">
        <v>33</v>
      </c>
      <c r="H270" s="289" t="s">
        <v>23</v>
      </c>
      <c r="I270" s="289" t="s">
        <v>24</v>
      </c>
      <c r="J270" s="335" t="s">
        <v>25</v>
      </c>
      <c r="K270" s="126" t="s">
        <v>191</v>
      </c>
      <c r="L270" s="68" t="s">
        <v>192</v>
      </c>
      <c r="M270" s="93">
        <v>1.3744115000000001</v>
      </c>
      <c r="N270" s="29">
        <f t="shared" si="32"/>
        <v>1.6492938000000001</v>
      </c>
      <c r="O270" s="30">
        <f t="shared" si="33"/>
        <v>115.45056600000001</v>
      </c>
      <c r="P270" s="31">
        <f t="shared" si="34"/>
        <v>140.18997300000001</v>
      </c>
      <c r="Q270" s="70"/>
      <c r="R270" s="71">
        <f>Q270*P270</f>
        <v>0</v>
      </c>
      <c r="S270" s="34"/>
      <c r="T270" s="34"/>
      <c r="U270" s="97"/>
    </row>
    <row r="271" spans="1:21" ht="81" customHeight="1" thickTop="1" thickBot="1" x14ac:dyDescent="0.3">
      <c r="A271" s="36"/>
      <c r="B271" s="298"/>
      <c r="C271" s="357"/>
      <c r="D271" s="357"/>
      <c r="E271" s="369"/>
      <c r="F271" s="366"/>
      <c r="G271" s="295"/>
      <c r="H271" s="295"/>
      <c r="I271" s="295"/>
      <c r="J271" s="336"/>
      <c r="K271" s="127" t="s">
        <v>191</v>
      </c>
      <c r="L271" s="72" t="s">
        <v>193</v>
      </c>
      <c r="M271" s="94">
        <v>1.7365635000000001</v>
      </c>
      <c r="N271" s="29">
        <f t="shared" si="32"/>
        <v>2.0838762000000002</v>
      </c>
      <c r="O271" s="30">
        <f t="shared" si="33"/>
        <v>145.87133400000002</v>
      </c>
      <c r="P271" s="31">
        <f t="shared" si="34"/>
        <v>177.12947700000001</v>
      </c>
      <c r="Q271" s="73"/>
      <c r="R271" s="74">
        <f>Q271*P271</f>
        <v>0</v>
      </c>
      <c r="S271" s="128"/>
      <c r="T271" s="128"/>
      <c r="U271" s="100"/>
    </row>
    <row r="272" spans="1:21" ht="6.75" customHeight="1" thickTop="1" thickBot="1" x14ac:dyDescent="0.3">
      <c r="A272" s="36"/>
      <c r="B272" s="129"/>
      <c r="C272" s="130"/>
      <c r="D272" s="130"/>
      <c r="E272" s="131"/>
      <c r="F272" s="132"/>
      <c r="G272" s="132"/>
      <c r="H272" s="132"/>
      <c r="I272" s="132"/>
      <c r="J272" s="132"/>
      <c r="K272" s="132"/>
      <c r="L272" s="133"/>
      <c r="M272" s="134"/>
      <c r="N272" s="29"/>
      <c r="O272" s="30"/>
      <c r="P272" s="31"/>
      <c r="Q272" s="135"/>
      <c r="R272" s="136"/>
      <c r="S272" s="42"/>
      <c r="T272" s="42"/>
      <c r="U272" s="137"/>
    </row>
    <row r="273" spans="1:21" ht="81" customHeight="1" thickTop="1" thickBot="1" x14ac:dyDescent="0.3">
      <c r="A273" s="36"/>
      <c r="B273" s="296" t="s">
        <v>189</v>
      </c>
      <c r="C273" s="367"/>
      <c r="D273" s="367"/>
      <c r="E273" s="368" t="s">
        <v>194</v>
      </c>
      <c r="F273" s="365" t="s">
        <v>21</v>
      </c>
      <c r="G273" s="289" t="s">
        <v>195</v>
      </c>
      <c r="H273" s="289" t="s">
        <v>42</v>
      </c>
      <c r="I273" s="289" t="s">
        <v>196</v>
      </c>
      <c r="J273" s="335" t="s">
        <v>25</v>
      </c>
      <c r="K273" s="126" t="s">
        <v>197</v>
      </c>
      <c r="L273" s="68" t="s">
        <v>192</v>
      </c>
      <c r="M273" s="93">
        <v>1.9249475</v>
      </c>
      <c r="N273" s="29">
        <f t="shared" si="32"/>
        <v>2.3099370000000001</v>
      </c>
      <c r="O273" s="30">
        <f t="shared" si="33"/>
        <v>161.69559000000001</v>
      </c>
      <c r="P273" s="31">
        <f t="shared" si="34"/>
        <v>196.34464500000001</v>
      </c>
      <c r="Q273" s="70"/>
      <c r="R273" s="71">
        <f>Q273*P273</f>
        <v>0</v>
      </c>
      <c r="S273" s="34"/>
      <c r="T273" s="34"/>
      <c r="U273" s="97"/>
    </row>
    <row r="274" spans="1:21" ht="81" customHeight="1" thickTop="1" thickBot="1" x14ac:dyDescent="0.3">
      <c r="A274" s="36"/>
      <c r="B274" s="298"/>
      <c r="C274" s="357"/>
      <c r="D274" s="357"/>
      <c r="E274" s="369"/>
      <c r="F274" s="366"/>
      <c r="G274" s="295"/>
      <c r="H274" s="295"/>
      <c r="I274" s="295"/>
      <c r="J274" s="336"/>
      <c r="K274" s="127" t="s">
        <v>197</v>
      </c>
      <c r="L274" s="72" t="s">
        <v>193</v>
      </c>
      <c r="M274" s="94">
        <v>2.495479</v>
      </c>
      <c r="N274" s="29">
        <f t="shared" si="32"/>
        <v>2.9945748000000001</v>
      </c>
      <c r="O274" s="30">
        <f t="shared" si="33"/>
        <v>209.62023600000001</v>
      </c>
      <c r="P274" s="31">
        <f t="shared" si="34"/>
        <v>254.538858</v>
      </c>
      <c r="Q274" s="73"/>
      <c r="R274" s="74">
        <f>Q274*P274</f>
        <v>0</v>
      </c>
      <c r="S274" s="128"/>
      <c r="T274" s="128"/>
      <c r="U274" s="100"/>
    </row>
    <row r="275" spans="1:21" ht="6.75" customHeight="1" thickTop="1" thickBot="1" x14ac:dyDescent="0.3">
      <c r="A275" s="36"/>
      <c r="B275" s="129"/>
      <c r="C275" s="130"/>
      <c r="D275" s="130"/>
      <c r="E275" s="131"/>
      <c r="F275" s="132"/>
      <c r="G275" s="132"/>
      <c r="H275" s="132"/>
      <c r="I275" s="132"/>
      <c r="J275" s="132"/>
      <c r="K275" s="132"/>
      <c r="L275" s="133"/>
      <c r="M275" s="134"/>
      <c r="N275" s="29"/>
      <c r="O275" s="30"/>
      <c r="P275" s="31"/>
      <c r="Q275" s="135"/>
      <c r="R275" s="136"/>
      <c r="S275" s="42"/>
      <c r="T275" s="42"/>
      <c r="U275" s="137"/>
    </row>
    <row r="276" spans="1:21" ht="81" customHeight="1" thickTop="1" thickBot="1" x14ac:dyDescent="0.3">
      <c r="A276" s="36"/>
      <c r="B276" s="296" t="s">
        <v>189</v>
      </c>
      <c r="C276" s="367"/>
      <c r="D276" s="367"/>
      <c r="E276" s="368" t="s">
        <v>198</v>
      </c>
      <c r="F276" s="365" t="s">
        <v>21</v>
      </c>
      <c r="G276" s="289" t="s">
        <v>199</v>
      </c>
      <c r="H276" s="289" t="s">
        <v>23</v>
      </c>
      <c r="I276" s="289" t="s">
        <v>200</v>
      </c>
      <c r="J276" s="335" t="s">
        <v>25</v>
      </c>
      <c r="K276" s="126" t="s">
        <v>201</v>
      </c>
      <c r="L276" s="68" t="s">
        <v>192</v>
      </c>
      <c r="M276" s="93">
        <v>1.6726185</v>
      </c>
      <c r="N276" s="29">
        <f t="shared" si="32"/>
        <v>2.0071422000000001</v>
      </c>
      <c r="O276" s="30">
        <f t="shared" si="33"/>
        <v>140.499954</v>
      </c>
      <c r="P276" s="31">
        <f t="shared" si="34"/>
        <v>170.60708700000001</v>
      </c>
      <c r="Q276" s="70"/>
      <c r="R276" s="71">
        <f>Q276*P276</f>
        <v>0</v>
      </c>
      <c r="S276" s="34"/>
      <c r="T276" s="34"/>
      <c r="U276" s="97"/>
    </row>
    <row r="277" spans="1:21" ht="81" customHeight="1" thickTop="1" thickBot="1" x14ac:dyDescent="0.3">
      <c r="A277" s="36"/>
      <c r="B277" s="298"/>
      <c r="C277" s="357"/>
      <c r="D277" s="357"/>
      <c r="E277" s="369"/>
      <c r="F277" s="366"/>
      <c r="G277" s="295"/>
      <c r="H277" s="295"/>
      <c r="I277" s="295"/>
      <c r="J277" s="336"/>
      <c r="K277" s="127" t="s">
        <v>201</v>
      </c>
      <c r="L277" s="72" t="s">
        <v>193</v>
      </c>
      <c r="M277" s="94">
        <v>2.1620515</v>
      </c>
      <c r="N277" s="29">
        <f t="shared" si="32"/>
        <v>2.5944617999999999</v>
      </c>
      <c r="O277" s="30">
        <f t="shared" si="33"/>
        <v>181.612326</v>
      </c>
      <c r="P277" s="31">
        <f t="shared" si="34"/>
        <v>220.52925299999998</v>
      </c>
      <c r="Q277" s="73"/>
      <c r="R277" s="74">
        <f>Q277*P277</f>
        <v>0</v>
      </c>
      <c r="S277" s="128"/>
      <c r="T277" s="128"/>
      <c r="U277" s="100"/>
    </row>
    <row r="278" spans="1:21" ht="6.75" customHeight="1" thickTop="1" thickBot="1" x14ac:dyDescent="0.3">
      <c r="A278" s="36"/>
      <c r="B278" s="129"/>
      <c r="C278" s="130"/>
      <c r="D278" s="130"/>
      <c r="E278" s="131"/>
      <c r="F278" s="132"/>
      <c r="G278" s="132"/>
      <c r="H278" s="132"/>
      <c r="I278" s="132"/>
      <c r="J278" s="132"/>
      <c r="K278" s="132"/>
      <c r="L278" s="133"/>
      <c r="M278" s="134"/>
      <c r="N278" s="29"/>
      <c r="O278" s="30"/>
      <c r="P278" s="31"/>
      <c r="Q278" s="135"/>
      <c r="R278" s="136"/>
      <c r="S278" s="42"/>
      <c r="T278" s="42"/>
      <c r="U278" s="137"/>
    </row>
    <row r="279" spans="1:21" ht="159.75" customHeight="1" thickTop="1" thickBot="1" x14ac:dyDescent="0.3">
      <c r="A279" s="36"/>
      <c r="B279" s="138" t="s">
        <v>202</v>
      </c>
      <c r="C279" s="139"/>
      <c r="D279" s="140"/>
      <c r="E279" s="141">
        <v>63006</v>
      </c>
      <c r="F279" s="142" t="s">
        <v>203</v>
      </c>
      <c r="G279" s="143" t="s">
        <v>204</v>
      </c>
      <c r="H279" s="143" t="s">
        <v>42</v>
      </c>
      <c r="I279" s="143" t="s">
        <v>196</v>
      </c>
      <c r="J279" s="37" t="s">
        <v>25</v>
      </c>
      <c r="K279" s="144" t="s">
        <v>205</v>
      </c>
      <c r="L279" s="39" t="s">
        <v>206</v>
      </c>
      <c r="M279" s="145">
        <v>2.3649499999999999</v>
      </c>
      <c r="N279" s="29">
        <f t="shared" si="32"/>
        <v>2.8379399999999997</v>
      </c>
      <c r="O279" s="30">
        <f t="shared" si="33"/>
        <v>198.65579999999997</v>
      </c>
      <c r="P279" s="31">
        <f t="shared" si="34"/>
        <v>241.22489999999996</v>
      </c>
      <c r="Q279" s="40"/>
      <c r="R279" s="41">
        <f>Q279*P279</f>
        <v>0</v>
      </c>
      <c r="S279" s="146"/>
      <c r="T279" s="146"/>
      <c r="U279" s="147"/>
    </row>
    <row r="280" spans="1:21" ht="6.75" customHeight="1" thickTop="1" thickBot="1" x14ac:dyDescent="0.3">
      <c r="A280" s="36"/>
      <c r="B280" s="148"/>
      <c r="C280" s="149"/>
      <c r="D280" s="149"/>
      <c r="E280" s="149"/>
      <c r="F280" s="150"/>
      <c r="G280" s="150"/>
      <c r="H280" s="150"/>
      <c r="I280" s="150"/>
      <c r="J280" s="150"/>
      <c r="K280" s="150"/>
      <c r="L280" s="151"/>
      <c r="M280" s="152"/>
      <c r="N280" s="29"/>
      <c r="O280" s="30"/>
      <c r="P280" s="31"/>
      <c r="Q280" s="153"/>
      <c r="R280" s="154"/>
      <c r="S280" s="42"/>
      <c r="T280" s="42"/>
      <c r="U280" s="155"/>
    </row>
    <row r="281" spans="1:21" ht="81" customHeight="1" thickTop="1" thickBot="1" x14ac:dyDescent="0.3">
      <c r="A281" s="36"/>
      <c r="B281" s="297" t="s">
        <v>202</v>
      </c>
      <c r="C281" s="313"/>
      <c r="D281" s="367"/>
      <c r="E281" s="368">
        <v>63001</v>
      </c>
      <c r="F281" s="365" t="s">
        <v>21</v>
      </c>
      <c r="G281" s="289" t="s">
        <v>204</v>
      </c>
      <c r="H281" s="289" t="s">
        <v>23</v>
      </c>
      <c r="I281" s="289" t="s">
        <v>207</v>
      </c>
      <c r="J281" s="335" t="s">
        <v>25</v>
      </c>
      <c r="K281" s="126" t="s">
        <v>208</v>
      </c>
      <c r="L281" s="68" t="s">
        <v>35</v>
      </c>
      <c r="M281" s="93">
        <v>3.3</v>
      </c>
      <c r="N281" s="29">
        <f t="shared" si="32"/>
        <v>3.96</v>
      </c>
      <c r="O281" s="30">
        <f t="shared" si="33"/>
        <v>277.2</v>
      </c>
      <c r="P281" s="31">
        <f t="shared" si="34"/>
        <v>336.6</v>
      </c>
      <c r="Q281" s="70"/>
      <c r="R281" s="71">
        <f>Q281*P281</f>
        <v>0</v>
      </c>
      <c r="S281" s="42"/>
      <c r="T281" s="42"/>
      <c r="U281" s="97"/>
    </row>
    <row r="282" spans="1:21" ht="81" customHeight="1" thickTop="1" thickBot="1" x14ac:dyDescent="0.3">
      <c r="A282" s="36"/>
      <c r="B282" s="297"/>
      <c r="C282" s="315"/>
      <c r="D282" s="357"/>
      <c r="E282" s="369"/>
      <c r="F282" s="366"/>
      <c r="G282" s="295"/>
      <c r="H282" s="295"/>
      <c r="I282" s="295"/>
      <c r="J282" s="336"/>
      <c r="K282" s="127" t="s">
        <v>208</v>
      </c>
      <c r="L282" s="72" t="s">
        <v>37</v>
      </c>
      <c r="M282" s="94">
        <v>4.2</v>
      </c>
      <c r="N282" s="29">
        <f t="shared" si="32"/>
        <v>5.04</v>
      </c>
      <c r="O282" s="30">
        <f t="shared" si="33"/>
        <v>352.8</v>
      </c>
      <c r="P282" s="31">
        <f t="shared" si="34"/>
        <v>428.4</v>
      </c>
      <c r="Q282" s="73"/>
      <c r="R282" s="74">
        <f>Q282*P282</f>
        <v>0</v>
      </c>
      <c r="S282" s="42"/>
      <c r="T282" s="42"/>
      <c r="U282" s="100"/>
    </row>
    <row r="283" spans="1:21" ht="6.75" customHeight="1" thickTop="1" thickBot="1" x14ac:dyDescent="0.3">
      <c r="A283" s="36"/>
      <c r="B283" s="49"/>
      <c r="C283" s="50"/>
      <c r="D283" s="50"/>
      <c r="E283" s="50"/>
      <c r="F283" s="51"/>
      <c r="G283" s="51"/>
      <c r="H283" s="51"/>
      <c r="I283" s="51"/>
      <c r="J283" s="51"/>
      <c r="K283" s="51"/>
      <c r="L283" s="52"/>
      <c r="M283" s="53"/>
      <c r="N283" s="29"/>
      <c r="O283" s="30"/>
      <c r="P283" s="31"/>
      <c r="Q283" s="54"/>
      <c r="R283" s="55"/>
      <c r="S283" s="42"/>
      <c r="T283" s="42"/>
      <c r="U283" s="56"/>
    </row>
    <row r="284" spans="1:21" ht="101.25" customHeight="1" thickTop="1" thickBot="1" x14ac:dyDescent="0.3">
      <c r="A284" s="36"/>
      <c r="B284" s="297" t="s">
        <v>209</v>
      </c>
      <c r="C284" s="313"/>
      <c r="D284" s="316"/>
      <c r="E284" s="309">
        <v>83083</v>
      </c>
      <c r="F284" s="365" t="s">
        <v>21</v>
      </c>
      <c r="G284" s="365" t="s">
        <v>21</v>
      </c>
      <c r="H284" s="289" t="s">
        <v>204</v>
      </c>
      <c r="I284" s="289" t="s">
        <v>23</v>
      </c>
      <c r="J284" s="289" t="s">
        <v>210</v>
      </c>
      <c r="K284" s="95" t="s">
        <v>211</v>
      </c>
      <c r="L284" s="68" t="s">
        <v>35</v>
      </c>
      <c r="M284" s="93">
        <v>9.77</v>
      </c>
      <c r="N284" s="29">
        <f t="shared" si="32"/>
        <v>11.724</v>
      </c>
      <c r="O284" s="30">
        <f t="shared" si="33"/>
        <v>820.68000000000006</v>
      </c>
      <c r="P284" s="31">
        <f t="shared" si="34"/>
        <v>996.54</v>
      </c>
      <c r="Q284" s="70"/>
      <c r="R284" s="71">
        <f>Q284*P284</f>
        <v>0</v>
      </c>
      <c r="S284" s="42"/>
      <c r="T284" s="42"/>
      <c r="U284" s="117"/>
    </row>
    <row r="285" spans="1:21" ht="101.25" customHeight="1" thickTop="1" thickBot="1" x14ac:dyDescent="0.3">
      <c r="A285" s="36"/>
      <c r="B285" s="297"/>
      <c r="C285" s="315"/>
      <c r="D285" s="318"/>
      <c r="E285" s="311"/>
      <c r="F285" s="366"/>
      <c r="G285" s="366"/>
      <c r="H285" s="295"/>
      <c r="I285" s="295"/>
      <c r="J285" s="295"/>
      <c r="K285" s="98" t="s">
        <v>211</v>
      </c>
      <c r="L285" s="72" t="s">
        <v>37</v>
      </c>
      <c r="M285" s="94">
        <v>12.2</v>
      </c>
      <c r="N285" s="29">
        <f t="shared" si="32"/>
        <v>14.639999999999999</v>
      </c>
      <c r="O285" s="30">
        <f t="shared" si="33"/>
        <v>1024.8</v>
      </c>
      <c r="P285" s="31">
        <f t="shared" si="34"/>
        <v>1244.3999999999999</v>
      </c>
      <c r="Q285" s="73"/>
      <c r="R285" s="74">
        <f>Q285*P285</f>
        <v>0</v>
      </c>
      <c r="S285" s="42"/>
      <c r="T285" s="42"/>
      <c r="U285" s="156"/>
    </row>
    <row r="286" spans="1:21" ht="6.75" customHeight="1" thickTop="1" thickBot="1" x14ac:dyDescent="0.3">
      <c r="A286" s="36"/>
      <c r="B286" s="49"/>
      <c r="C286" s="50"/>
      <c r="D286" s="50"/>
      <c r="E286" s="50"/>
      <c r="F286" s="51"/>
      <c r="G286" s="51"/>
      <c r="H286" s="51"/>
      <c r="I286" s="51"/>
      <c r="J286" s="51"/>
      <c r="K286" s="51"/>
      <c r="L286" s="52"/>
      <c r="M286" s="53"/>
      <c r="N286" s="29"/>
      <c r="O286" s="30"/>
      <c r="P286" s="31"/>
      <c r="Q286" s="54"/>
      <c r="R286" s="55"/>
      <c r="S286" s="42"/>
      <c r="T286" s="42"/>
      <c r="U286" s="56"/>
    </row>
    <row r="287" spans="1:21" ht="82.5" customHeight="1" thickTop="1" thickBot="1" x14ac:dyDescent="0.3">
      <c r="A287" s="36"/>
      <c r="B287" s="276" t="s">
        <v>145</v>
      </c>
      <c r="C287" s="277"/>
      <c r="D287" s="279"/>
      <c r="E287" s="281" t="s">
        <v>212</v>
      </c>
      <c r="F287" s="272" t="s">
        <v>21</v>
      </c>
      <c r="G287" s="272" t="s">
        <v>195</v>
      </c>
      <c r="H287" s="272" t="s">
        <v>179</v>
      </c>
      <c r="I287" s="274" t="s">
        <v>196</v>
      </c>
      <c r="J287" s="37" t="s">
        <v>29</v>
      </c>
      <c r="K287" s="38" t="s">
        <v>213</v>
      </c>
      <c r="L287" s="39" t="s">
        <v>35</v>
      </c>
      <c r="M287" s="145">
        <v>3.66</v>
      </c>
      <c r="N287" s="29">
        <f t="shared" si="32"/>
        <v>4.3920000000000003</v>
      </c>
      <c r="O287" s="30">
        <f t="shared" si="33"/>
        <v>307.44</v>
      </c>
      <c r="P287" s="31">
        <f t="shared" si="34"/>
        <v>373.32000000000005</v>
      </c>
      <c r="Q287" s="40"/>
      <c r="R287" s="41">
        <f>Q287*P287</f>
        <v>0</v>
      </c>
      <c r="S287" s="42"/>
      <c r="T287" s="43"/>
      <c r="U287" s="157"/>
    </row>
    <row r="288" spans="1:21" ht="82.5" customHeight="1" thickTop="1" thickBot="1" x14ac:dyDescent="0.3">
      <c r="A288" s="36"/>
      <c r="B288" s="276"/>
      <c r="C288" s="278"/>
      <c r="D288" s="280"/>
      <c r="E288" s="282"/>
      <c r="F288" s="273"/>
      <c r="G288" s="273"/>
      <c r="H288" s="273"/>
      <c r="I288" s="275"/>
      <c r="J288" s="83" t="s">
        <v>31</v>
      </c>
      <c r="K288" s="84" t="s">
        <v>214</v>
      </c>
      <c r="L288" s="39" t="s">
        <v>35</v>
      </c>
      <c r="M288" s="158">
        <v>4.57</v>
      </c>
      <c r="N288" s="29">
        <f t="shared" si="32"/>
        <v>5.484</v>
      </c>
      <c r="O288" s="30">
        <f t="shared" si="33"/>
        <v>383.88</v>
      </c>
      <c r="P288" s="31">
        <f t="shared" si="34"/>
        <v>466.14</v>
      </c>
      <c r="Q288" s="40"/>
      <c r="R288" s="41">
        <f>Q288*P288</f>
        <v>0</v>
      </c>
      <c r="S288" s="42"/>
      <c r="T288" s="43"/>
      <c r="U288" s="159"/>
    </row>
    <row r="289" spans="1:41" ht="6.75" customHeight="1" thickTop="1" thickBot="1" x14ac:dyDescent="0.3">
      <c r="A289" s="36"/>
      <c r="B289" s="49"/>
      <c r="C289" s="50"/>
      <c r="D289" s="50"/>
      <c r="E289" s="50"/>
      <c r="F289" s="51"/>
      <c r="G289" s="51"/>
      <c r="H289" s="51"/>
      <c r="I289" s="51"/>
      <c r="J289" s="51"/>
      <c r="K289" s="51"/>
      <c r="L289" s="52"/>
      <c r="M289" s="53"/>
      <c r="N289" s="29"/>
      <c r="O289" s="30"/>
      <c r="P289" s="31"/>
      <c r="Q289" s="54"/>
      <c r="R289" s="55"/>
      <c r="S289" s="42"/>
      <c r="T289" s="42"/>
      <c r="U289" s="56"/>
    </row>
    <row r="290" spans="1:41" ht="82.5" customHeight="1" thickTop="1" thickBot="1" x14ac:dyDescent="0.3">
      <c r="A290" s="36"/>
      <c r="B290" s="276" t="s">
        <v>145</v>
      </c>
      <c r="C290" s="345"/>
      <c r="D290" s="279"/>
      <c r="E290" s="289">
        <v>33001</v>
      </c>
      <c r="F290" s="283" t="s">
        <v>21</v>
      </c>
      <c r="G290" s="283" t="s">
        <v>22</v>
      </c>
      <c r="H290" s="283" t="s">
        <v>179</v>
      </c>
      <c r="I290" s="286" t="s">
        <v>24</v>
      </c>
      <c r="J290" s="143" t="s">
        <v>29</v>
      </c>
      <c r="K290" s="160" t="s">
        <v>215</v>
      </c>
      <c r="L290" s="161" t="s">
        <v>35</v>
      </c>
      <c r="M290" s="145">
        <v>2.94</v>
      </c>
      <c r="N290" s="29">
        <f t="shared" si="32"/>
        <v>3.528</v>
      </c>
      <c r="O290" s="30">
        <f t="shared" si="33"/>
        <v>246.96</v>
      </c>
      <c r="P290" s="31">
        <f t="shared" si="34"/>
        <v>299.88</v>
      </c>
      <c r="Q290" s="40"/>
      <c r="R290" s="41">
        <f>Q290*P290</f>
        <v>0</v>
      </c>
      <c r="S290" s="42"/>
      <c r="T290" s="43"/>
      <c r="U290" s="157"/>
    </row>
    <row r="291" spans="1:41" ht="82.5" customHeight="1" thickTop="1" thickBot="1" x14ac:dyDescent="0.3">
      <c r="A291" s="36"/>
      <c r="B291" s="276"/>
      <c r="C291" s="337"/>
      <c r="D291" s="280"/>
      <c r="E291" s="295"/>
      <c r="F291" s="285"/>
      <c r="G291" s="285"/>
      <c r="H291" s="285"/>
      <c r="I291" s="288"/>
      <c r="J291" s="162" t="s">
        <v>31</v>
      </c>
      <c r="K291" s="163" t="s">
        <v>216</v>
      </c>
      <c r="L291" s="161" t="s">
        <v>35</v>
      </c>
      <c r="M291" s="158">
        <v>4.26</v>
      </c>
      <c r="N291" s="29">
        <f t="shared" si="32"/>
        <v>5.1120000000000001</v>
      </c>
      <c r="O291" s="30">
        <f t="shared" si="33"/>
        <v>357.84000000000003</v>
      </c>
      <c r="P291" s="31">
        <f t="shared" si="34"/>
        <v>434.52</v>
      </c>
      <c r="Q291" s="40"/>
      <c r="R291" s="41">
        <f>Q291*P291</f>
        <v>0</v>
      </c>
      <c r="S291" s="42"/>
      <c r="T291" s="43"/>
      <c r="U291" s="159"/>
    </row>
    <row r="292" spans="1:41" ht="6.75" customHeight="1" thickTop="1" thickBot="1" x14ac:dyDescent="0.3">
      <c r="A292" s="36"/>
      <c r="B292" s="49"/>
      <c r="C292" s="50"/>
      <c r="D292" s="50"/>
      <c r="E292" s="50"/>
      <c r="F292" s="51"/>
      <c r="G292" s="51"/>
      <c r="H292" s="51"/>
      <c r="I292" s="51"/>
      <c r="J292" s="51"/>
      <c r="K292" s="51"/>
      <c r="L292" s="52"/>
      <c r="M292" s="53"/>
      <c r="N292" s="29"/>
      <c r="O292" s="30"/>
      <c r="P292" s="31"/>
      <c r="Q292" s="54"/>
      <c r="R292" s="55"/>
      <c r="S292" s="42"/>
      <c r="T292" s="42"/>
      <c r="U292" s="56"/>
    </row>
    <row r="293" spans="1:41" ht="153" customHeight="1" thickTop="1" thickBot="1" x14ac:dyDescent="0.3">
      <c r="A293" s="164"/>
      <c r="B293" s="165" t="s">
        <v>145</v>
      </c>
      <c r="C293" s="166"/>
      <c r="D293" s="167"/>
      <c r="E293" s="168">
        <v>33002</v>
      </c>
      <c r="F293" s="169" t="s">
        <v>21</v>
      </c>
      <c r="G293" s="169" t="s">
        <v>22</v>
      </c>
      <c r="H293" s="169" t="s">
        <v>179</v>
      </c>
      <c r="I293" s="170" t="s">
        <v>24</v>
      </c>
      <c r="J293" s="37" t="s">
        <v>217</v>
      </c>
      <c r="K293" s="38" t="s">
        <v>218</v>
      </c>
      <c r="L293" s="39" t="s">
        <v>27</v>
      </c>
      <c r="M293" s="145">
        <v>3.3494999999999999</v>
      </c>
      <c r="N293" s="29">
        <f t="shared" si="32"/>
        <v>4.0194000000000001</v>
      </c>
      <c r="O293" s="30">
        <f t="shared" si="33"/>
        <v>281.358</v>
      </c>
      <c r="P293" s="31">
        <f t="shared" si="34"/>
        <v>341.649</v>
      </c>
      <c r="Q293" s="40"/>
      <c r="R293" s="41">
        <f>Q293*P293</f>
        <v>0</v>
      </c>
      <c r="S293" s="42"/>
      <c r="T293" s="43"/>
      <c r="U293" s="171"/>
    </row>
    <row r="294" spans="1:41" s="24" customFormat="1" ht="16.5" thickTop="1" thickBot="1" x14ac:dyDescent="0.3">
      <c r="A294" s="363" t="s">
        <v>219</v>
      </c>
      <c r="B294" s="364"/>
      <c r="C294" s="364"/>
      <c r="D294" s="364"/>
      <c r="E294" s="172"/>
      <c r="F294" s="172"/>
      <c r="G294" s="172"/>
      <c r="H294" s="172"/>
      <c r="I294" s="173"/>
      <c r="J294" s="173"/>
      <c r="K294" s="173"/>
      <c r="L294" s="174"/>
      <c r="M294" s="175"/>
      <c r="N294" s="29"/>
      <c r="O294" s="30"/>
      <c r="P294" s="31"/>
      <c r="Q294" s="176"/>
      <c r="R294" s="177"/>
      <c r="S294" s="42"/>
      <c r="T294" s="42"/>
      <c r="U294" s="178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</row>
    <row r="295" spans="1:41" ht="19.5" customHeight="1" thickTop="1" thickBot="1" x14ac:dyDescent="0.3">
      <c r="A295" s="179"/>
      <c r="B295" s="301" t="s">
        <v>220</v>
      </c>
      <c r="C295" s="303"/>
      <c r="D295" s="322"/>
      <c r="E295" s="254">
        <v>14001</v>
      </c>
      <c r="F295" s="257" t="s">
        <v>21</v>
      </c>
      <c r="G295" s="257" t="s">
        <v>33</v>
      </c>
      <c r="H295" s="257" t="s">
        <v>23</v>
      </c>
      <c r="I295" s="260" t="s">
        <v>24</v>
      </c>
      <c r="J295" s="263" t="s">
        <v>25</v>
      </c>
      <c r="K295" s="67" t="s">
        <v>221</v>
      </c>
      <c r="L295" s="68" t="s">
        <v>35</v>
      </c>
      <c r="M295" s="69">
        <v>0.37554999999999999</v>
      </c>
      <c r="N295" s="29">
        <f t="shared" si="32"/>
        <v>0.45066000000000001</v>
      </c>
      <c r="O295" s="30">
        <f t="shared" si="33"/>
        <v>31.546199999999999</v>
      </c>
      <c r="P295" s="31">
        <f t="shared" si="34"/>
        <v>38.306100000000001</v>
      </c>
      <c r="Q295" s="70"/>
      <c r="R295" s="71">
        <f t="shared" ref="R295:R306" si="35">Q295*P295</f>
        <v>0</v>
      </c>
      <c r="S295" s="42"/>
      <c r="T295" s="42"/>
      <c r="U295" s="265" t="s">
        <v>222</v>
      </c>
    </row>
    <row r="296" spans="1:41" ht="19.5" customHeight="1" thickTop="1" thickBot="1" x14ac:dyDescent="0.3">
      <c r="A296" s="179"/>
      <c r="B296" s="276"/>
      <c r="C296" s="304"/>
      <c r="D296" s="323"/>
      <c r="E296" s="255"/>
      <c r="F296" s="258"/>
      <c r="G296" s="258"/>
      <c r="H296" s="258"/>
      <c r="I296" s="261"/>
      <c r="J296" s="264"/>
      <c r="K296" s="62" t="s">
        <v>221</v>
      </c>
      <c r="L296" s="63" t="s">
        <v>37</v>
      </c>
      <c r="M296" s="64">
        <v>0.47</v>
      </c>
      <c r="N296" s="29">
        <f t="shared" si="32"/>
        <v>0.56399999999999995</v>
      </c>
      <c r="O296" s="30">
        <f t="shared" si="33"/>
        <v>39.479999999999997</v>
      </c>
      <c r="P296" s="31">
        <f t="shared" si="34"/>
        <v>47.94</v>
      </c>
      <c r="Q296" s="65"/>
      <c r="R296" s="66">
        <f t="shared" si="35"/>
        <v>0</v>
      </c>
      <c r="S296" s="42"/>
      <c r="T296" s="42"/>
      <c r="U296" s="266"/>
    </row>
    <row r="297" spans="1:41" ht="19.5" customHeight="1" thickTop="1" thickBot="1" x14ac:dyDescent="0.3">
      <c r="A297" s="179"/>
      <c r="B297" s="276"/>
      <c r="C297" s="304"/>
      <c r="D297" s="323"/>
      <c r="E297" s="255"/>
      <c r="F297" s="258"/>
      <c r="G297" s="258"/>
      <c r="H297" s="258"/>
      <c r="I297" s="261"/>
      <c r="J297" s="263" t="s">
        <v>29</v>
      </c>
      <c r="K297" s="67" t="s">
        <v>223</v>
      </c>
      <c r="L297" s="68" t="s">
        <v>35</v>
      </c>
      <c r="M297" s="69">
        <v>0.37554999999999999</v>
      </c>
      <c r="N297" s="29">
        <f t="shared" si="32"/>
        <v>0.45066000000000001</v>
      </c>
      <c r="O297" s="30">
        <f t="shared" si="33"/>
        <v>31.546199999999999</v>
      </c>
      <c r="P297" s="31">
        <f t="shared" si="34"/>
        <v>38.306100000000001</v>
      </c>
      <c r="Q297" s="70"/>
      <c r="R297" s="71">
        <f t="shared" si="35"/>
        <v>0</v>
      </c>
      <c r="S297" s="42"/>
      <c r="T297" s="42"/>
      <c r="U297" s="266"/>
    </row>
    <row r="298" spans="1:41" ht="19.5" customHeight="1" thickTop="1" thickBot="1" x14ac:dyDescent="0.3">
      <c r="A298" s="179"/>
      <c r="B298" s="276"/>
      <c r="C298" s="304"/>
      <c r="D298" s="323"/>
      <c r="E298" s="255"/>
      <c r="F298" s="258"/>
      <c r="G298" s="258"/>
      <c r="H298" s="258"/>
      <c r="I298" s="261"/>
      <c r="J298" s="268"/>
      <c r="K298" s="62" t="s">
        <v>223</v>
      </c>
      <c r="L298" s="72" t="s">
        <v>37</v>
      </c>
      <c r="M298" s="64">
        <v>0.47</v>
      </c>
      <c r="N298" s="29">
        <f t="shared" si="32"/>
        <v>0.56399999999999995</v>
      </c>
      <c r="O298" s="30">
        <f t="shared" si="33"/>
        <v>39.479999999999997</v>
      </c>
      <c r="P298" s="31">
        <f t="shared" si="34"/>
        <v>47.94</v>
      </c>
      <c r="Q298" s="73"/>
      <c r="R298" s="74">
        <f t="shared" si="35"/>
        <v>0</v>
      </c>
      <c r="S298" s="42"/>
      <c r="T298" s="42"/>
      <c r="U298" s="266"/>
    </row>
    <row r="299" spans="1:41" ht="19.5" customHeight="1" thickTop="1" thickBot="1" x14ac:dyDescent="0.3">
      <c r="A299" s="179"/>
      <c r="B299" s="276"/>
      <c r="C299" s="304"/>
      <c r="D299" s="323"/>
      <c r="E299" s="255"/>
      <c r="F299" s="258"/>
      <c r="G299" s="258"/>
      <c r="H299" s="258"/>
      <c r="I299" s="261"/>
      <c r="J299" s="269" t="s">
        <v>31</v>
      </c>
      <c r="K299" s="67" t="s">
        <v>224</v>
      </c>
      <c r="L299" s="58" t="s">
        <v>35</v>
      </c>
      <c r="M299" s="69">
        <v>0.43</v>
      </c>
      <c r="N299" s="29">
        <f t="shared" si="32"/>
        <v>0.51600000000000001</v>
      </c>
      <c r="O299" s="30">
        <f t="shared" si="33"/>
        <v>36.120000000000005</v>
      </c>
      <c r="P299" s="31">
        <f t="shared" si="34"/>
        <v>43.86</v>
      </c>
      <c r="Q299" s="60"/>
      <c r="R299" s="61">
        <f t="shared" si="35"/>
        <v>0</v>
      </c>
      <c r="S299" s="42"/>
      <c r="T299" s="42"/>
      <c r="U299" s="266"/>
    </row>
    <row r="300" spans="1:41" ht="19.5" customHeight="1" thickTop="1" thickBot="1" x14ac:dyDescent="0.3">
      <c r="A300" s="179"/>
      <c r="B300" s="276"/>
      <c r="C300" s="304"/>
      <c r="D300" s="323"/>
      <c r="E300" s="328"/>
      <c r="F300" s="270"/>
      <c r="G300" s="270"/>
      <c r="H300" s="270"/>
      <c r="I300" s="271"/>
      <c r="J300" s="268"/>
      <c r="K300" s="62" t="s">
        <v>224</v>
      </c>
      <c r="L300" s="72" t="s">
        <v>37</v>
      </c>
      <c r="M300" s="64">
        <v>0.52</v>
      </c>
      <c r="N300" s="29">
        <f t="shared" si="32"/>
        <v>0.624</v>
      </c>
      <c r="O300" s="30">
        <f t="shared" si="33"/>
        <v>43.68</v>
      </c>
      <c r="P300" s="31">
        <f t="shared" si="34"/>
        <v>53.04</v>
      </c>
      <c r="Q300" s="73"/>
      <c r="R300" s="74">
        <f t="shared" si="35"/>
        <v>0</v>
      </c>
      <c r="S300" s="42"/>
      <c r="T300" s="42"/>
      <c r="U300" s="266"/>
    </row>
    <row r="301" spans="1:41" ht="19.5" customHeight="1" thickTop="1" thickBot="1" x14ac:dyDescent="0.3">
      <c r="A301" s="179"/>
      <c r="B301" s="276"/>
      <c r="C301" s="304"/>
      <c r="D301" s="323"/>
      <c r="E301" s="254">
        <v>14501</v>
      </c>
      <c r="F301" s="257" t="s">
        <v>40</v>
      </c>
      <c r="G301" s="257" t="s">
        <v>41</v>
      </c>
      <c r="H301" s="257" t="s">
        <v>42</v>
      </c>
      <c r="I301" s="260" t="s">
        <v>43</v>
      </c>
      <c r="J301" s="263" t="s">
        <v>25</v>
      </c>
      <c r="K301" s="67" t="s">
        <v>225</v>
      </c>
      <c r="L301" s="68" t="s">
        <v>35</v>
      </c>
      <c r="M301" s="69">
        <v>0.41614999999999996</v>
      </c>
      <c r="N301" s="29">
        <f t="shared" si="32"/>
        <v>0.49937999999999994</v>
      </c>
      <c r="O301" s="30">
        <f t="shared" si="33"/>
        <v>34.956599999999995</v>
      </c>
      <c r="P301" s="31">
        <f t="shared" si="34"/>
        <v>42.447299999999991</v>
      </c>
      <c r="Q301" s="70"/>
      <c r="R301" s="71">
        <f t="shared" si="35"/>
        <v>0</v>
      </c>
      <c r="S301" s="42"/>
      <c r="T301" s="42"/>
      <c r="U301" s="266"/>
    </row>
    <row r="302" spans="1:41" ht="19.5" customHeight="1" thickTop="1" thickBot="1" x14ac:dyDescent="0.3">
      <c r="A302" s="179"/>
      <c r="B302" s="276"/>
      <c r="C302" s="304"/>
      <c r="D302" s="323"/>
      <c r="E302" s="255"/>
      <c r="F302" s="258"/>
      <c r="G302" s="258"/>
      <c r="H302" s="258"/>
      <c r="I302" s="261"/>
      <c r="J302" s="264"/>
      <c r="K302" s="62" t="s">
        <v>225</v>
      </c>
      <c r="L302" s="63" t="s">
        <v>37</v>
      </c>
      <c r="M302" s="64">
        <v>0.5</v>
      </c>
      <c r="N302" s="29">
        <f t="shared" si="32"/>
        <v>0.6</v>
      </c>
      <c r="O302" s="30">
        <f t="shared" si="33"/>
        <v>42</v>
      </c>
      <c r="P302" s="31">
        <f t="shared" si="34"/>
        <v>51</v>
      </c>
      <c r="Q302" s="65"/>
      <c r="R302" s="66">
        <f t="shared" si="35"/>
        <v>0</v>
      </c>
      <c r="S302" s="42"/>
      <c r="T302" s="42"/>
      <c r="U302" s="266"/>
    </row>
    <row r="303" spans="1:41" ht="19.5" customHeight="1" thickTop="1" thickBot="1" x14ac:dyDescent="0.3">
      <c r="A303" s="179"/>
      <c r="B303" s="276"/>
      <c r="C303" s="304"/>
      <c r="D303" s="323"/>
      <c r="E303" s="255"/>
      <c r="F303" s="258"/>
      <c r="G303" s="258"/>
      <c r="H303" s="258"/>
      <c r="I303" s="261"/>
      <c r="J303" s="263" t="s">
        <v>29</v>
      </c>
      <c r="K303" s="67" t="s">
        <v>226</v>
      </c>
      <c r="L303" s="68" t="s">
        <v>35</v>
      </c>
      <c r="M303" s="69">
        <v>0.41614999999999996</v>
      </c>
      <c r="N303" s="29">
        <f t="shared" si="32"/>
        <v>0.49937999999999994</v>
      </c>
      <c r="O303" s="30">
        <f t="shared" si="33"/>
        <v>34.956599999999995</v>
      </c>
      <c r="P303" s="31">
        <f t="shared" si="34"/>
        <v>42.447299999999991</v>
      </c>
      <c r="Q303" s="70"/>
      <c r="R303" s="71">
        <f t="shared" si="35"/>
        <v>0</v>
      </c>
      <c r="S303" s="42"/>
      <c r="T303" s="42"/>
      <c r="U303" s="266"/>
    </row>
    <row r="304" spans="1:41" ht="19.5" customHeight="1" thickTop="1" thickBot="1" x14ac:dyDescent="0.3">
      <c r="A304" s="179"/>
      <c r="B304" s="276"/>
      <c r="C304" s="304"/>
      <c r="D304" s="323"/>
      <c r="E304" s="255"/>
      <c r="F304" s="258"/>
      <c r="G304" s="258"/>
      <c r="H304" s="258"/>
      <c r="I304" s="261"/>
      <c r="J304" s="268"/>
      <c r="K304" s="62" t="s">
        <v>226</v>
      </c>
      <c r="L304" s="72" t="s">
        <v>37</v>
      </c>
      <c r="M304" s="64">
        <v>0.5</v>
      </c>
      <c r="N304" s="29">
        <f t="shared" si="32"/>
        <v>0.6</v>
      </c>
      <c r="O304" s="30">
        <f t="shared" si="33"/>
        <v>42</v>
      </c>
      <c r="P304" s="31">
        <f t="shared" si="34"/>
        <v>51</v>
      </c>
      <c r="Q304" s="73"/>
      <c r="R304" s="74">
        <f t="shared" si="35"/>
        <v>0</v>
      </c>
      <c r="S304" s="42"/>
      <c r="T304" s="42"/>
      <c r="U304" s="266"/>
    </row>
    <row r="305" spans="1:21" ht="19.5" customHeight="1" thickTop="1" thickBot="1" x14ac:dyDescent="0.3">
      <c r="A305" s="179"/>
      <c r="B305" s="276"/>
      <c r="C305" s="304"/>
      <c r="D305" s="323"/>
      <c r="E305" s="255"/>
      <c r="F305" s="258"/>
      <c r="G305" s="258"/>
      <c r="H305" s="258"/>
      <c r="I305" s="261"/>
      <c r="J305" s="269" t="s">
        <v>31</v>
      </c>
      <c r="K305" s="67" t="s">
        <v>227</v>
      </c>
      <c r="L305" s="58" t="s">
        <v>35</v>
      </c>
      <c r="M305" s="69">
        <v>0.47</v>
      </c>
      <c r="N305" s="29">
        <f t="shared" si="32"/>
        <v>0.56399999999999995</v>
      </c>
      <c r="O305" s="30">
        <f t="shared" si="33"/>
        <v>39.479999999999997</v>
      </c>
      <c r="P305" s="31">
        <f t="shared" si="34"/>
        <v>47.94</v>
      </c>
      <c r="Q305" s="60"/>
      <c r="R305" s="61">
        <f t="shared" si="35"/>
        <v>0</v>
      </c>
      <c r="S305" s="42"/>
      <c r="T305" s="42"/>
      <c r="U305" s="266"/>
    </row>
    <row r="306" spans="1:21" ht="19.5" customHeight="1" thickTop="1" thickBot="1" x14ac:dyDescent="0.3">
      <c r="A306" s="179"/>
      <c r="B306" s="276"/>
      <c r="C306" s="329"/>
      <c r="D306" s="338"/>
      <c r="E306" s="256"/>
      <c r="F306" s="259"/>
      <c r="G306" s="259"/>
      <c r="H306" s="259"/>
      <c r="I306" s="262"/>
      <c r="J306" s="264"/>
      <c r="K306" s="62" t="s">
        <v>227</v>
      </c>
      <c r="L306" s="63" t="s">
        <v>37</v>
      </c>
      <c r="M306" s="64">
        <v>0.55000000000000004</v>
      </c>
      <c r="N306" s="29">
        <f t="shared" si="32"/>
        <v>0.66</v>
      </c>
      <c r="O306" s="30">
        <f t="shared" si="33"/>
        <v>46.2</v>
      </c>
      <c r="P306" s="31">
        <f t="shared" si="34"/>
        <v>56.1</v>
      </c>
      <c r="Q306" s="65"/>
      <c r="R306" s="66">
        <f t="shared" si="35"/>
        <v>0</v>
      </c>
      <c r="S306" s="42"/>
      <c r="T306" s="42"/>
      <c r="U306" s="267"/>
    </row>
    <row r="307" spans="1:21" ht="6.75" customHeight="1" thickTop="1" thickBot="1" x14ac:dyDescent="0.3">
      <c r="A307" s="179"/>
      <c r="B307" s="180"/>
      <c r="C307" s="181"/>
      <c r="D307" s="181"/>
      <c r="E307" s="181"/>
      <c r="F307" s="182"/>
      <c r="G307" s="182"/>
      <c r="H307" s="182"/>
      <c r="I307" s="182"/>
      <c r="J307" s="182"/>
      <c r="K307" s="182"/>
      <c r="L307" s="183"/>
      <c r="M307" s="184"/>
      <c r="N307" s="29"/>
      <c r="O307" s="30"/>
      <c r="P307" s="31"/>
      <c r="Q307" s="187"/>
      <c r="R307" s="188"/>
      <c r="S307" s="42"/>
      <c r="T307" s="42"/>
      <c r="U307" s="189"/>
    </row>
    <row r="308" spans="1:21" ht="19.5" customHeight="1" thickTop="1" thickBot="1" x14ac:dyDescent="0.3">
      <c r="A308" s="179"/>
      <c r="B308" s="276" t="s">
        <v>220</v>
      </c>
      <c r="C308" s="359"/>
      <c r="D308" s="360"/>
      <c r="E308" s="361">
        <v>14002</v>
      </c>
      <c r="F308" s="362" t="s">
        <v>21</v>
      </c>
      <c r="G308" s="362" t="s">
        <v>33</v>
      </c>
      <c r="H308" s="362" t="s">
        <v>23</v>
      </c>
      <c r="I308" s="358" t="s">
        <v>24</v>
      </c>
      <c r="J308" s="269" t="s">
        <v>25</v>
      </c>
      <c r="K308" s="57" t="s">
        <v>228</v>
      </c>
      <c r="L308" s="58" t="s">
        <v>35</v>
      </c>
      <c r="M308" s="69">
        <v>0.37554999999999999</v>
      </c>
      <c r="N308" s="29">
        <f t="shared" si="32"/>
        <v>0.45066000000000001</v>
      </c>
      <c r="O308" s="30">
        <f t="shared" si="33"/>
        <v>31.546199999999999</v>
      </c>
      <c r="P308" s="31">
        <f t="shared" si="34"/>
        <v>38.306100000000001</v>
      </c>
      <c r="Q308" s="60"/>
      <c r="R308" s="61">
        <f t="shared" ref="R308:R319" si="36">Q308*P308</f>
        <v>0</v>
      </c>
      <c r="S308" s="42"/>
      <c r="T308" s="42"/>
      <c r="U308" s="265" t="s">
        <v>229</v>
      </c>
    </row>
    <row r="309" spans="1:21" ht="19.5" customHeight="1" thickTop="1" thickBot="1" x14ac:dyDescent="0.3">
      <c r="A309" s="179"/>
      <c r="B309" s="276"/>
      <c r="C309" s="304"/>
      <c r="D309" s="323"/>
      <c r="E309" s="255"/>
      <c r="F309" s="258"/>
      <c r="G309" s="258"/>
      <c r="H309" s="258"/>
      <c r="I309" s="261"/>
      <c r="J309" s="264"/>
      <c r="K309" s="62" t="s">
        <v>228</v>
      </c>
      <c r="L309" s="63" t="s">
        <v>37</v>
      </c>
      <c r="M309" s="64">
        <v>0.47</v>
      </c>
      <c r="N309" s="29">
        <f t="shared" si="32"/>
        <v>0.56399999999999995</v>
      </c>
      <c r="O309" s="30">
        <f t="shared" si="33"/>
        <v>39.479999999999997</v>
      </c>
      <c r="P309" s="31">
        <f t="shared" si="34"/>
        <v>47.94</v>
      </c>
      <c r="Q309" s="65"/>
      <c r="R309" s="66">
        <f t="shared" si="36"/>
        <v>0</v>
      </c>
      <c r="S309" s="42"/>
      <c r="T309" s="42"/>
      <c r="U309" s="266"/>
    </row>
    <row r="310" spans="1:21" ht="19.5" customHeight="1" thickTop="1" thickBot="1" x14ac:dyDescent="0.3">
      <c r="A310" s="179"/>
      <c r="B310" s="276"/>
      <c r="C310" s="304"/>
      <c r="D310" s="323"/>
      <c r="E310" s="255"/>
      <c r="F310" s="258"/>
      <c r="G310" s="258"/>
      <c r="H310" s="258"/>
      <c r="I310" s="261"/>
      <c r="J310" s="263" t="s">
        <v>29</v>
      </c>
      <c r="K310" s="67" t="s">
        <v>230</v>
      </c>
      <c r="L310" s="68" t="s">
        <v>35</v>
      </c>
      <c r="M310" s="69">
        <v>0.37554999999999999</v>
      </c>
      <c r="N310" s="29">
        <f t="shared" si="32"/>
        <v>0.45066000000000001</v>
      </c>
      <c r="O310" s="30">
        <f t="shared" si="33"/>
        <v>31.546199999999999</v>
      </c>
      <c r="P310" s="31">
        <f t="shared" si="34"/>
        <v>38.306100000000001</v>
      </c>
      <c r="Q310" s="70"/>
      <c r="R310" s="71">
        <f t="shared" si="36"/>
        <v>0</v>
      </c>
      <c r="S310" s="42"/>
      <c r="T310" s="42"/>
      <c r="U310" s="266"/>
    </row>
    <row r="311" spans="1:21" ht="19.5" customHeight="1" thickTop="1" thickBot="1" x14ac:dyDescent="0.3">
      <c r="A311" s="179"/>
      <c r="B311" s="276"/>
      <c r="C311" s="304"/>
      <c r="D311" s="323"/>
      <c r="E311" s="255"/>
      <c r="F311" s="258"/>
      <c r="G311" s="258"/>
      <c r="H311" s="258"/>
      <c r="I311" s="261"/>
      <c r="J311" s="268"/>
      <c r="K311" s="62" t="s">
        <v>230</v>
      </c>
      <c r="L311" s="72" t="s">
        <v>37</v>
      </c>
      <c r="M311" s="64">
        <v>0.47</v>
      </c>
      <c r="N311" s="29">
        <f t="shared" si="32"/>
        <v>0.56399999999999995</v>
      </c>
      <c r="O311" s="30">
        <f t="shared" si="33"/>
        <v>39.479999999999997</v>
      </c>
      <c r="P311" s="31">
        <f t="shared" si="34"/>
        <v>47.94</v>
      </c>
      <c r="Q311" s="73"/>
      <c r="R311" s="74">
        <f t="shared" si="36"/>
        <v>0</v>
      </c>
      <c r="S311" s="42"/>
      <c r="T311" s="42"/>
      <c r="U311" s="266"/>
    </row>
    <row r="312" spans="1:21" ht="19.5" customHeight="1" thickTop="1" thickBot="1" x14ac:dyDescent="0.3">
      <c r="A312" s="179"/>
      <c r="B312" s="276"/>
      <c r="C312" s="304"/>
      <c r="D312" s="323"/>
      <c r="E312" s="255"/>
      <c r="F312" s="258"/>
      <c r="G312" s="258"/>
      <c r="H312" s="258"/>
      <c r="I312" s="261"/>
      <c r="J312" s="269" t="s">
        <v>31</v>
      </c>
      <c r="K312" s="67" t="s">
        <v>231</v>
      </c>
      <c r="L312" s="58" t="s">
        <v>35</v>
      </c>
      <c r="M312" s="69">
        <v>0.43</v>
      </c>
      <c r="N312" s="29">
        <f t="shared" si="32"/>
        <v>0.51600000000000001</v>
      </c>
      <c r="O312" s="30">
        <f t="shared" si="33"/>
        <v>36.120000000000005</v>
      </c>
      <c r="P312" s="31">
        <f t="shared" si="34"/>
        <v>43.86</v>
      </c>
      <c r="Q312" s="60"/>
      <c r="R312" s="61">
        <f t="shared" si="36"/>
        <v>0</v>
      </c>
      <c r="S312" s="42"/>
      <c r="T312" s="42"/>
      <c r="U312" s="266"/>
    </row>
    <row r="313" spans="1:21" ht="19.5" customHeight="1" thickTop="1" thickBot="1" x14ac:dyDescent="0.3">
      <c r="A313" s="179"/>
      <c r="B313" s="276"/>
      <c r="C313" s="304"/>
      <c r="D313" s="323"/>
      <c r="E313" s="328"/>
      <c r="F313" s="270"/>
      <c r="G313" s="270"/>
      <c r="H313" s="270"/>
      <c r="I313" s="271"/>
      <c r="J313" s="268"/>
      <c r="K313" s="62" t="s">
        <v>231</v>
      </c>
      <c r="L313" s="72" t="s">
        <v>37</v>
      </c>
      <c r="M313" s="64">
        <v>0.52</v>
      </c>
      <c r="N313" s="29">
        <f t="shared" si="32"/>
        <v>0.624</v>
      </c>
      <c r="O313" s="30">
        <f t="shared" si="33"/>
        <v>43.68</v>
      </c>
      <c r="P313" s="31">
        <f t="shared" si="34"/>
        <v>53.04</v>
      </c>
      <c r="Q313" s="73"/>
      <c r="R313" s="74">
        <f t="shared" si="36"/>
        <v>0</v>
      </c>
      <c r="S313" s="42"/>
      <c r="T313" s="42"/>
      <c r="U313" s="266"/>
    </row>
    <row r="314" spans="1:21" ht="19.5" customHeight="1" thickTop="1" thickBot="1" x14ac:dyDescent="0.3">
      <c r="A314" s="179"/>
      <c r="B314" s="276"/>
      <c r="C314" s="304"/>
      <c r="D314" s="323"/>
      <c r="E314" s="254">
        <v>14502</v>
      </c>
      <c r="F314" s="257" t="s">
        <v>40</v>
      </c>
      <c r="G314" s="257" t="s">
        <v>41</v>
      </c>
      <c r="H314" s="257" t="s">
        <v>42</v>
      </c>
      <c r="I314" s="260" t="s">
        <v>43</v>
      </c>
      <c r="J314" s="263" t="s">
        <v>25</v>
      </c>
      <c r="K314" s="67" t="s">
        <v>232</v>
      </c>
      <c r="L314" s="68" t="s">
        <v>35</v>
      </c>
      <c r="M314" s="69">
        <v>0.41614999999999996</v>
      </c>
      <c r="N314" s="29">
        <f t="shared" si="32"/>
        <v>0.49937999999999994</v>
      </c>
      <c r="O314" s="30">
        <f t="shared" si="33"/>
        <v>34.956599999999995</v>
      </c>
      <c r="P314" s="31">
        <f t="shared" si="34"/>
        <v>42.447299999999991</v>
      </c>
      <c r="Q314" s="70"/>
      <c r="R314" s="71">
        <f t="shared" si="36"/>
        <v>0</v>
      </c>
      <c r="S314" s="42"/>
      <c r="T314" s="42"/>
      <c r="U314" s="266"/>
    </row>
    <row r="315" spans="1:21" ht="19.5" customHeight="1" thickTop="1" thickBot="1" x14ac:dyDescent="0.3">
      <c r="A315" s="179"/>
      <c r="B315" s="276"/>
      <c r="C315" s="304"/>
      <c r="D315" s="323"/>
      <c r="E315" s="255"/>
      <c r="F315" s="258"/>
      <c r="G315" s="258"/>
      <c r="H315" s="258"/>
      <c r="I315" s="261"/>
      <c r="J315" s="264"/>
      <c r="K315" s="62" t="s">
        <v>232</v>
      </c>
      <c r="L315" s="63" t="s">
        <v>37</v>
      </c>
      <c r="M315" s="64">
        <v>0.5</v>
      </c>
      <c r="N315" s="29">
        <f t="shared" si="32"/>
        <v>0.6</v>
      </c>
      <c r="O315" s="30">
        <f t="shared" si="33"/>
        <v>42</v>
      </c>
      <c r="P315" s="31">
        <f t="shared" si="34"/>
        <v>51</v>
      </c>
      <c r="Q315" s="65"/>
      <c r="R315" s="66">
        <f t="shared" si="36"/>
        <v>0</v>
      </c>
      <c r="S315" s="42"/>
      <c r="T315" s="42"/>
      <c r="U315" s="266"/>
    </row>
    <row r="316" spans="1:21" ht="19.5" customHeight="1" thickTop="1" thickBot="1" x14ac:dyDescent="0.3">
      <c r="A316" s="179"/>
      <c r="B316" s="276"/>
      <c r="C316" s="304"/>
      <c r="D316" s="323"/>
      <c r="E316" s="255"/>
      <c r="F316" s="258"/>
      <c r="G316" s="258"/>
      <c r="H316" s="258"/>
      <c r="I316" s="261"/>
      <c r="J316" s="263" t="s">
        <v>29</v>
      </c>
      <c r="K316" s="67" t="s">
        <v>233</v>
      </c>
      <c r="L316" s="68" t="s">
        <v>35</v>
      </c>
      <c r="M316" s="69">
        <v>0.41614999999999996</v>
      </c>
      <c r="N316" s="29">
        <f t="shared" si="32"/>
        <v>0.49937999999999994</v>
      </c>
      <c r="O316" s="30">
        <f t="shared" si="33"/>
        <v>34.956599999999995</v>
      </c>
      <c r="P316" s="31">
        <f t="shared" si="34"/>
        <v>42.447299999999991</v>
      </c>
      <c r="Q316" s="70"/>
      <c r="R316" s="71">
        <f t="shared" si="36"/>
        <v>0</v>
      </c>
      <c r="S316" s="42"/>
      <c r="T316" s="42"/>
      <c r="U316" s="266"/>
    </row>
    <row r="317" spans="1:21" ht="19.5" customHeight="1" thickTop="1" thickBot="1" x14ac:dyDescent="0.3">
      <c r="A317" s="179"/>
      <c r="B317" s="276"/>
      <c r="C317" s="304"/>
      <c r="D317" s="323"/>
      <c r="E317" s="255"/>
      <c r="F317" s="258"/>
      <c r="G317" s="258"/>
      <c r="H317" s="258"/>
      <c r="I317" s="261"/>
      <c r="J317" s="268"/>
      <c r="K317" s="62" t="s">
        <v>233</v>
      </c>
      <c r="L317" s="72" t="s">
        <v>37</v>
      </c>
      <c r="M317" s="64">
        <v>0.5</v>
      </c>
      <c r="N317" s="29">
        <f t="shared" si="32"/>
        <v>0.6</v>
      </c>
      <c r="O317" s="30">
        <f t="shared" si="33"/>
        <v>42</v>
      </c>
      <c r="P317" s="31">
        <f t="shared" si="34"/>
        <v>51</v>
      </c>
      <c r="Q317" s="73"/>
      <c r="R317" s="74">
        <f t="shared" si="36"/>
        <v>0</v>
      </c>
      <c r="S317" s="42"/>
      <c r="T317" s="42"/>
      <c r="U317" s="266"/>
    </row>
    <row r="318" spans="1:21" ht="19.5" customHeight="1" thickTop="1" thickBot="1" x14ac:dyDescent="0.3">
      <c r="A318" s="179"/>
      <c r="B318" s="276"/>
      <c r="C318" s="304"/>
      <c r="D318" s="323"/>
      <c r="E318" s="255"/>
      <c r="F318" s="258"/>
      <c r="G318" s="258"/>
      <c r="H318" s="258"/>
      <c r="I318" s="261"/>
      <c r="J318" s="269" t="s">
        <v>31</v>
      </c>
      <c r="K318" s="67" t="s">
        <v>234</v>
      </c>
      <c r="L318" s="58" t="s">
        <v>35</v>
      </c>
      <c r="M318" s="69">
        <v>0.47</v>
      </c>
      <c r="N318" s="29">
        <f t="shared" si="32"/>
        <v>0.56399999999999995</v>
      </c>
      <c r="O318" s="30">
        <f t="shared" si="33"/>
        <v>39.479999999999997</v>
      </c>
      <c r="P318" s="31">
        <f t="shared" si="34"/>
        <v>47.94</v>
      </c>
      <c r="Q318" s="60"/>
      <c r="R318" s="61">
        <f t="shared" si="36"/>
        <v>0</v>
      </c>
      <c r="S318" s="42"/>
      <c r="T318" s="42"/>
      <c r="U318" s="266"/>
    </row>
    <row r="319" spans="1:21" ht="19.5" customHeight="1" thickTop="1" thickBot="1" x14ac:dyDescent="0.3">
      <c r="A319" s="179"/>
      <c r="B319" s="276"/>
      <c r="C319" s="305"/>
      <c r="D319" s="324"/>
      <c r="E319" s="328"/>
      <c r="F319" s="270"/>
      <c r="G319" s="270"/>
      <c r="H319" s="270"/>
      <c r="I319" s="271"/>
      <c r="J319" s="268"/>
      <c r="K319" s="75" t="s">
        <v>234</v>
      </c>
      <c r="L319" s="72" t="s">
        <v>37</v>
      </c>
      <c r="M319" s="64">
        <v>0.55000000000000004</v>
      </c>
      <c r="N319" s="29">
        <f t="shared" si="32"/>
        <v>0.66</v>
      </c>
      <c r="O319" s="30">
        <f t="shared" si="33"/>
        <v>46.2</v>
      </c>
      <c r="P319" s="31">
        <f t="shared" si="34"/>
        <v>56.1</v>
      </c>
      <c r="Q319" s="73"/>
      <c r="R319" s="74">
        <f t="shared" si="36"/>
        <v>0</v>
      </c>
      <c r="S319" s="42"/>
      <c r="T319" s="42"/>
      <c r="U319" s="267"/>
    </row>
    <row r="320" spans="1:21" ht="6.75" customHeight="1" thickTop="1" thickBot="1" x14ac:dyDescent="0.3">
      <c r="A320" s="179"/>
      <c r="B320" s="180"/>
      <c r="C320" s="181"/>
      <c r="D320" s="181"/>
      <c r="E320" s="181"/>
      <c r="F320" s="182"/>
      <c r="G320" s="182"/>
      <c r="H320" s="182"/>
      <c r="I320" s="182"/>
      <c r="J320" s="182"/>
      <c r="K320" s="182"/>
      <c r="L320" s="183"/>
      <c r="M320" s="184"/>
      <c r="N320" s="29"/>
      <c r="O320" s="30"/>
      <c r="P320" s="31"/>
      <c r="Q320" s="187"/>
      <c r="R320" s="188"/>
      <c r="S320" s="42"/>
      <c r="T320" s="42"/>
      <c r="U320" s="189"/>
    </row>
    <row r="321" spans="1:21" ht="19.5" customHeight="1" thickTop="1" thickBot="1" x14ac:dyDescent="0.3">
      <c r="A321" s="179"/>
      <c r="B321" s="276" t="s">
        <v>220</v>
      </c>
      <c r="C321" s="303"/>
      <c r="D321" s="322"/>
      <c r="E321" s="254">
        <v>14003</v>
      </c>
      <c r="F321" s="257" t="s">
        <v>21</v>
      </c>
      <c r="G321" s="257" t="s">
        <v>33</v>
      </c>
      <c r="H321" s="257" t="s">
        <v>23</v>
      </c>
      <c r="I321" s="260" t="s">
        <v>24</v>
      </c>
      <c r="J321" s="263" t="s">
        <v>25</v>
      </c>
      <c r="K321" s="67" t="s">
        <v>235</v>
      </c>
      <c r="L321" s="68" t="s">
        <v>35</v>
      </c>
      <c r="M321" s="69">
        <v>0.37554999999999999</v>
      </c>
      <c r="N321" s="29">
        <f t="shared" si="32"/>
        <v>0.45066000000000001</v>
      </c>
      <c r="O321" s="30">
        <f t="shared" si="33"/>
        <v>31.546199999999999</v>
      </c>
      <c r="P321" s="31">
        <f t="shared" si="34"/>
        <v>38.306100000000001</v>
      </c>
      <c r="Q321" s="70"/>
      <c r="R321" s="71">
        <f t="shared" ref="R321:R332" si="37">Q321*P321</f>
        <v>0</v>
      </c>
      <c r="S321" s="42"/>
      <c r="T321" s="42"/>
      <c r="U321" s="265" t="s">
        <v>236</v>
      </c>
    </row>
    <row r="322" spans="1:21" ht="19.5" customHeight="1" thickTop="1" thickBot="1" x14ac:dyDescent="0.3">
      <c r="A322" s="179"/>
      <c r="B322" s="276"/>
      <c r="C322" s="304"/>
      <c r="D322" s="323"/>
      <c r="E322" s="255"/>
      <c r="F322" s="258"/>
      <c r="G322" s="258"/>
      <c r="H322" s="258"/>
      <c r="I322" s="261"/>
      <c r="J322" s="264"/>
      <c r="K322" s="62" t="s">
        <v>235</v>
      </c>
      <c r="L322" s="63" t="s">
        <v>37</v>
      </c>
      <c r="M322" s="64">
        <v>0.47</v>
      </c>
      <c r="N322" s="29">
        <f t="shared" si="32"/>
        <v>0.56399999999999995</v>
      </c>
      <c r="O322" s="30">
        <f t="shared" si="33"/>
        <v>39.479999999999997</v>
      </c>
      <c r="P322" s="31">
        <f t="shared" si="34"/>
        <v>47.94</v>
      </c>
      <c r="Q322" s="65"/>
      <c r="R322" s="66">
        <f t="shared" si="37"/>
        <v>0</v>
      </c>
      <c r="S322" s="42"/>
      <c r="T322" s="42"/>
      <c r="U322" s="266"/>
    </row>
    <row r="323" spans="1:21" ht="19.5" customHeight="1" thickTop="1" thickBot="1" x14ac:dyDescent="0.3">
      <c r="A323" s="179"/>
      <c r="B323" s="276"/>
      <c r="C323" s="304"/>
      <c r="D323" s="323"/>
      <c r="E323" s="255"/>
      <c r="F323" s="258"/>
      <c r="G323" s="258"/>
      <c r="H323" s="258"/>
      <c r="I323" s="261"/>
      <c r="J323" s="263" t="s">
        <v>29</v>
      </c>
      <c r="K323" s="67" t="s">
        <v>237</v>
      </c>
      <c r="L323" s="68" t="s">
        <v>35</v>
      </c>
      <c r="M323" s="69">
        <v>0.37554999999999999</v>
      </c>
      <c r="N323" s="29">
        <f t="shared" si="32"/>
        <v>0.45066000000000001</v>
      </c>
      <c r="O323" s="30">
        <f t="shared" si="33"/>
        <v>31.546199999999999</v>
      </c>
      <c r="P323" s="31">
        <f t="shared" si="34"/>
        <v>38.306100000000001</v>
      </c>
      <c r="Q323" s="70"/>
      <c r="R323" s="71">
        <f t="shared" si="37"/>
        <v>0</v>
      </c>
      <c r="S323" s="42"/>
      <c r="T323" s="42"/>
      <c r="U323" s="266"/>
    </row>
    <row r="324" spans="1:21" ht="19.5" customHeight="1" thickTop="1" thickBot="1" x14ac:dyDescent="0.3">
      <c r="A324" s="179"/>
      <c r="B324" s="276"/>
      <c r="C324" s="304"/>
      <c r="D324" s="323"/>
      <c r="E324" s="255"/>
      <c r="F324" s="258"/>
      <c r="G324" s="258"/>
      <c r="H324" s="258"/>
      <c r="I324" s="261"/>
      <c r="J324" s="268"/>
      <c r="K324" s="62" t="s">
        <v>237</v>
      </c>
      <c r="L324" s="72" t="s">
        <v>37</v>
      </c>
      <c r="M324" s="64">
        <v>0.47</v>
      </c>
      <c r="N324" s="29">
        <f t="shared" si="32"/>
        <v>0.56399999999999995</v>
      </c>
      <c r="O324" s="30">
        <f t="shared" si="33"/>
        <v>39.479999999999997</v>
      </c>
      <c r="P324" s="31">
        <f t="shared" si="34"/>
        <v>47.94</v>
      </c>
      <c r="Q324" s="73"/>
      <c r="R324" s="74">
        <f t="shared" si="37"/>
        <v>0</v>
      </c>
      <c r="S324" s="42"/>
      <c r="T324" s="42"/>
      <c r="U324" s="266"/>
    </row>
    <row r="325" spans="1:21" ht="19.5" customHeight="1" thickTop="1" thickBot="1" x14ac:dyDescent="0.3">
      <c r="A325" s="179"/>
      <c r="B325" s="276"/>
      <c r="C325" s="304"/>
      <c r="D325" s="323"/>
      <c r="E325" s="255"/>
      <c r="F325" s="258"/>
      <c r="G325" s="258"/>
      <c r="H325" s="258"/>
      <c r="I325" s="261"/>
      <c r="J325" s="269" t="s">
        <v>31</v>
      </c>
      <c r="K325" s="67" t="s">
        <v>238</v>
      </c>
      <c r="L325" s="58" t="s">
        <v>35</v>
      </c>
      <c r="M325" s="69">
        <v>0.43</v>
      </c>
      <c r="N325" s="29">
        <f t="shared" si="32"/>
        <v>0.51600000000000001</v>
      </c>
      <c r="O325" s="30">
        <f t="shared" si="33"/>
        <v>36.120000000000005</v>
      </c>
      <c r="P325" s="31">
        <f t="shared" si="34"/>
        <v>43.86</v>
      </c>
      <c r="Q325" s="60"/>
      <c r="R325" s="61">
        <f t="shared" si="37"/>
        <v>0</v>
      </c>
      <c r="S325" s="42"/>
      <c r="T325" s="42"/>
      <c r="U325" s="266"/>
    </row>
    <row r="326" spans="1:21" ht="19.5" customHeight="1" thickTop="1" thickBot="1" x14ac:dyDescent="0.3">
      <c r="A326" s="179"/>
      <c r="B326" s="276"/>
      <c r="C326" s="304"/>
      <c r="D326" s="323"/>
      <c r="E326" s="328"/>
      <c r="F326" s="270"/>
      <c r="G326" s="270"/>
      <c r="H326" s="270"/>
      <c r="I326" s="271"/>
      <c r="J326" s="268"/>
      <c r="K326" s="62" t="s">
        <v>238</v>
      </c>
      <c r="L326" s="72" t="s">
        <v>37</v>
      </c>
      <c r="M326" s="64">
        <v>0.52</v>
      </c>
      <c r="N326" s="29">
        <f t="shared" ref="N326:N389" si="38">M326+M326*0.2</f>
        <v>0.624</v>
      </c>
      <c r="O326" s="30">
        <f t="shared" ref="O326:O389" si="39">N326*70</f>
        <v>43.68</v>
      </c>
      <c r="P326" s="31">
        <f t="shared" ref="P326:P389" si="40">N326*85</f>
        <v>53.04</v>
      </c>
      <c r="Q326" s="73"/>
      <c r="R326" s="74">
        <f t="shared" si="37"/>
        <v>0</v>
      </c>
      <c r="S326" s="42"/>
      <c r="T326" s="42"/>
      <c r="U326" s="266"/>
    </row>
    <row r="327" spans="1:21" ht="19.5" customHeight="1" thickTop="1" thickBot="1" x14ac:dyDescent="0.3">
      <c r="A327" s="179"/>
      <c r="B327" s="276"/>
      <c r="C327" s="304"/>
      <c r="D327" s="323"/>
      <c r="E327" s="254">
        <v>14503</v>
      </c>
      <c r="F327" s="257" t="s">
        <v>40</v>
      </c>
      <c r="G327" s="257" t="s">
        <v>41</v>
      </c>
      <c r="H327" s="257" t="s">
        <v>42</v>
      </c>
      <c r="I327" s="260" t="s">
        <v>43</v>
      </c>
      <c r="J327" s="263" t="s">
        <v>25</v>
      </c>
      <c r="K327" s="67" t="s">
        <v>239</v>
      </c>
      <c r="L327" s="68" t="s">
        <v>35</v>
      </c>
      <c r="M327" s="69">
        <v>0.41614999999999996</v>
      </c>
      <c r="N327" s="29">
        <f t="shared" si="38"/>
        <v>0.49937999999999994</v>
      </c>
      <c r="O327" s="30">
        <f t="shared" si="39"/>
        <v>34.956599999999995</v>
      </c>
      <c r="P327" s="31">
        <f t="shared" si="40"/>
        <v>42.447299999999991</v>
      </c>
      <c r="Q327" s="70"/>
      <c r="R327" s="71">
        <f t="shared" si="37"/>
        <v>0</v>
      </c>
      <c r="S327" s="42"/>
      <c r="T327" s="42"/>
      <c r="U327" s="266"/>
    </row>
    <row r="328" spans="1:21" ht="19.5" customHeight="1" thickTop="1" thickBot="1" x14ac:dyDescent="0.3">
      <c r="A328" s="179"/>
      <c r="B328" s="276"/>
      <c r="C328" s="304"/>
      <c r="D328" s="323"/>
      <c r="E328" s="255"/>
      <c r="F328" s="258"/>
      <c r="G328" s="258"/>
      <c r="H328" s="258"/>
      <c r="I328" s="261"/>
      <c r="J328" s="264"/>
      <c r="K328" s="62" t="s">
        <v>239</v>
      </c>
      <c r="L328" s="63" t="s">
        <v>37</v>
      </c>
      <c r="M328" s="64">
        <v>0.5</v>
      </c>
      <c r="N328" s="29">
        <f t="shared" si="38"/>
        <v>0.6</v>
      </c>
      <c r="O328" s="30">
        <f t="shared" si="39"/>
        <v>42</v>
      </c>
      <c r="P328" s="31">
        <f t="shared" si="40"/>
        <v>51</v>
      </c>
      <c r="Q328" s="65"/>
      <c r="R328" s="66">
        <f t="shared" si="37"/>
        <v>0</v>
      </c>
      <c r="S328" s="42"/>
      <c r="T328" s="42"/>
      <c r="U328" s="266"/>
    </row>
    <row r="329" spans="1:21" ht="19.5" customHeight="1" thickTop="1" thickBot="1" x14ac:dyDescent="0.3">
      <c r="A329" s="179"/>
      <c r="B329" s="276"/>
      <c r="C329" s="304"/>
      <c r="D329" s="323"/>
      <c r="E329" s="255"/>
      <c r="F329" s="258"/>
      <c r="G329" s="258"/>
      <c r="H329" s="258"/>
      <c r="I329" s="261"/>
      <c r="J329" s="263" t="s">
        <v>29</v>
      </c>
      <c r="K329" s="67" t="s">
        <v>240</v>
      </c>
      <c r="L329" s="68" t="s">
        <v>35</v>
      </c>
      <c r="M329" s="69">
        <v>0.41614999999999996</v>
      </c>
      <c r="N329" s="29">
        <f t="shared" si="38"/>
        <v>0.49937999999999994</v>
      </c>
      <c r="O329" s="30">
        <f t="shared" si="39"/>
        <v>34.956599999999995</v>
      </c>
      <c r="P329" s="31">
        <f t="shared" si="40"/>
        <v>42.447299999999991</v>
      </c>
      <c r="Q329" s="70"/>
      <c r="R329" s="71">
        <f t="shared" si="37"/>
        <v>0</v>
      </c>
      <c r="S329" s="42"/>
      <c r="T329" s="42"/>
      <c r="U329" s="266"/>
    </row>
    <row r="330" spans="1:21" ht="19.5" customHeight="1" thickTop="1" thickBot="1" x14ac:dyDescent="0.3">
      <c r="A330" s="179"/>
      <c r="B330" s="276"/>
      <c r="C330" s="304"/>
      <c r="D330" s="323"/>
      <c r="E330" s="255"/>
      <c r="F330" s="258"/>
      <c r="G330" s="258"/>
      <c r="H330" s="258"/>
      <c r="I330" s="261"/>
      <c r="J330" s="268"/>
      <c r="K330" s="62" t="s">
        <v>240</v>
      </c>
      <c r="L330" s="72" t="s">
        <v>37</v>
      </c>
      <c r="M330" s="64">
        <v>0.5</v>
      </c>
      <c r="N330" s="29">
        <f t="shared" si="38"/>
        <v>0.6</v>
      </c>
      <c r="O330" s="30">
        <f t="shared" si="39"/>
        <v>42</v>
      </c>
      <c r="P330" s="31">
        <f t="shared" si="40"/>
        <v>51</v>
      </c>
      <c r="Q330" s="73"/>
      <c r="R330" s="74">
        <f t="shared" si="37"/>
        <v>0</v>
      </c>
      <c r="S330" s="42"/>
      <c r="T330" s="42"/>
      <c r="U330" s="266"/>
    </row>
    <row r="331" spans="1:21" ht="19.5" customHeight="1" thickTop="1" thickBot="1" x14ac:dyDescent="0.3">
      <c r="A331" s="179"/>
      <c r="B331" s="276"/>
      <c r="C331" s="304"/>
      <c r="D331" s="323"/>
      <c r="E331" s="255"/>
      <c r="F331" s="258"/>
      <c r="G331" s="258"/>
      <c r="H331" s="258"/>
      <c r="I331" s="261"/>
      <c r="J331" s="269" t="s">
        <v>31</v>
      </c>
      <c r="K331" s="67" t="s">
        <v>241</v>
      </c>
      <c r="L331" s="58" t="s">
        <v>35</v>
      </c>
      <c r="M331" s="69">
        <v>0.47</v>
      </c>
      <c r="N331" s="29">
        <f t="shared" si="38"/>
        <v>0.56399999999999995</v>
      </c>
      <c r="O331" s="30">
        <f t="shared" si="39"/>
        <v>39.479999999999997</v>
      </c>
      <c r="P331" s="31">
        <f t="shared" si="40"/>
        <v>47.94</v>
      </c>
      <c r="Q331" s="60"/>
      <c r="R331" s="61">
        <f t="shared" si="37"/>
        <v>0</v>
      </c>
      <c r="S331" s="42"/>
      <c r="T331" s="42"/>
      <c r="U331" s="266"/>
    </row>
    <row r="332" spans="1:21" ht="19.5" customHeight="1" thickTop="1" thickBot="1" x14ac:dyDescent="0.3">
      <c r="A332" s="179"/>
      <c r="B332" s="276"/>
      <c r="C332" s="305"/>
      <c r="D332" s="324"/>
      <c r="E332" s="328"/>
      <c r="F332" s="270"/>
      <c r="G332" s="270"/>
      <c r="H332" s="270"/>
      <c r="I332" s="271"/>
      <c r="J332" s="268"/>
      <c r="K332" s="75" t="s">
        <v>241</v>
      </c>
      <c r="L332" s="72" t="s">
        <v>37</v>
      </c>
      <c r="M332" s="64">
        <v>0.55000000000000004</v>
      </c>
      <c r="N332" s="29">
        <f t="shared" si="38"/>
        <v>0.66</v>
      </c>
      <c r="O332" s="30">
        <f t="shared" si="39"/>
        <v>46.2</v>
      </c>
      <c r="P332" s="31">
        <f t="shared" si="40"/>
        <v>56.1</v>
      </c>
      <c r="Q332" s="73"/>
      <c r="R332" s="74">
        <f t="shared" si="37"/>
        <v>0</v>
      </c>
      <c r="S332" s="42"/>
      <c r="T332" s="42"/>
      <c r="U332" s="267"/>
    </row>
    <row r="333" spans="1:21" ht="6.75" customHeight="1" thickTop="1" thickBot="1" x14ac:dyDescent="0.3">
      <c r="A333" s="179"/>
      <c r="B333" s="180"/>
      <c r="C333" s="181"/>
      <c r="D333" s="181"/>
      <c r="E333" s="181"/>
      <c r="F333" s="182"/>
      <c r="G333" s="182"/>
      <c r="H333" s="182"/>
      <c r="I333" s="182"/>
      <c r="J333" s="182"/>
      <c r="K333" s="182"/>
      <c r="L333" s="183"/>
      <c r="M333" s="184"/>
      <c r="N333" s="29"/>
      <c r="O333" s="30"/>
      <c r="P333" s="31"/>
      <c r="Q333" s="187"/>
      <c r="R333" s="188"/>
      <c r="S333" s="42"/>
      <c r="T333" s="42"/>
      <c r="U333" s="189"/>
    </row>
    <row r="334" spans="1:21" ht="19.5" customHeight="1" thickTop="1" thickBot="1" x14ac:dyDescent="0.3">
      <c r="A334" s="179"/>
      <c r="B334" s="276" t="s">
        <v>220</v>
      </c>
      <c r="C334" s="303"/>
      <c r="D334" s="322"/>
      <c r="E334" s="254">
        <v>14004</v>
      </c>
      <c r="F334" s="257" t="s">
        <v>21</v>
      </c>
      <c r="G334" s="257" t="s">
        <v>33</v>
      </c>
      <c r="H334" s="257" t="s">
        <v>23</v>
      </c>
      <c r="I334" s="260" t="s">
        <v>24</v>
      </c>
      <c r="J334" s="263" t="s">
        <v>25</v>
      </c>
      <c r="K334" s="67" t="s">
        <v>242</v>
      </c>
      <c r="L334" s="68" t="s">
        <v>35</v>
      </c>
      <c r="M334" s="69">
        <v>0.37554999999999999</v>
      </c>
      <c r="N334" s="29">
        <f t="shared" si="38"/>
        <v>0.45066000000000001</v>
      </c>
      <c r="O334" s="30">
        <f t="shared" si="39"/>
        <v>31.546199999999999</v>
      </c>
      <c r="P334" s="31">
        <f t="shared" si="40"/>
        <v>38.306100000000001</v>
      </c>
      <c r="Q334" s="70"/>
      <c r="R334" s="71">
        <f t="shared" ref="R334:R345" si="41">Q334*P334</f>
        <v>0</v>
      </c>
      <c r="S334" s="42"/>
      <c r="T334" s="42"/>
      <c r="U334" s="265" t="s">
        <v>243</v>
      </c>
    </row>
    <row r="335" spans="1:21" ht="19.5" customHeight="1" thickTop="1" thickBot="1" x14ac:dyDescent="0.3">
      <c r="A335" s="179"/>
      <c r="B335" s="276"/>
      <c r="C335" s="304"/>
      <c r="D335" s="323"/>
      <c r="E335" s="255"/>
      <c r="F335" s="258"/>
      <c r="G335" s="258"/>
      <c r="H335" s="258"/>
      <c r="I335" s="261"/>
      <c r="J335" s="264"/>
      <c r="K335" s="62" t="s">
        <v>242</v>
      </c>
      <c r="L335" s="63" t="s">
        <v>37</v>
      </c>
      <c r="M335" s="64">
        <v>0.47</v>
      </c>
      <c r="N335" s="29">
        <f t="shared" si="38"/>
        <v>0.56399999999999995</v>
      </c>
      <c r="O335" s="30">
        <f t="shared" si="39"/>
        <v>39.479999999999997</v>
      </c>
      <c r="P335" s="31">
        <f t="shared" si="40"/>
        <v>47.94</v>
      </c>
      <c r="Q335" s="65"/>
      <c r="R335" s="66">
        <f t="shared" si="41"/>
        <v>0</v>
      </c>
      <c r="S335" s="42"/>
      <c r="T335" s="42"/>
      <c r="U335" s="266"/>
    </row>
    <row r="336" spans="1:21" ht="19.5" customHeight="1" thickTop="1" thickBot="1" x14ac:dyDescent="0.3">
      <c r="A336" s="179"/>
      <c r="B336" s="276"/>
      <c r="C336" s="304"/>
      <c r="D336" s="323"/>
      <c r="E336" s="255"/>
      <c r="F336" s="258"/>
      <c r="G336" s="258"/>
      <c r="H336" s="258"/>
      <c r="I336" s="261"/>
      <c r="J336" s="263" t="s">
        <v>29</v>
      </c>
      <c r="K336" s="67" t="s">
        <v>244</v>
      </c>
      <c r="L336" s="68" t="s">
        <v>35</v>
      </c>
      <c r="M336" s="69">
        <v>0.37554999999999999</v>
      </c>
      <c r="N336" s="29">
        <f t="shared" si="38"/>
        <v>0.45066000000000001</v>
      </c>
      <c r="O336" s="30">
        <f t="shared" si="39"/>
        <v>31.546199999999999</v>
      </c>
      <c r="P336" s="31">
        <f t="shared" si="40"/>
        <v>38.306100000000001</v>
      </c>
      <c r="Q336" s="70"/>
      <c r="R336" s="71">
        <f t="shared" si="41"/>
        <v>0</v>
      </c>
      <c r="S336" s="42"/>
      <c r="T336" s="42"/>
      <c r="U336" s="266"/>
    </row>
    <row r="337" spans="1:21" ht="19.5" customHeight="1" thickTop="1" thickBot="1" x14ac:dyDescent="0.3">
      <c r="A337" s="179"/>
      <c r="B337" s="276"/>
      <c r="C337" s="304"/>
      <c r="D337" s="323"/>
      <c r="E337" s="255"/>
      <c r="F337" s="258"/>
      <c r="G337" s="258"/>
      <c r="H337" s="258"/>
      <c r="I337" s="261"/>
      <c r="J337" s="268"/>
      <c r="K337" s="62" t="s">
        <v>244</v>
      </c>
      <c r="L337" s="72" t="s">
        <v>37</v>
      </c>
      <c r="M337" s="64">
        <v>0.47</v>
      </c>
      <c r="N337" s="29">
        <f t="shared" si="38"/>
        <v>0.56399999999999995</v>
      </c>
      <c r="O337" s="30">
        <f t="shared" si="39"/>
        <v>39.479999999999997</v>
      </c>
      <c r="P337" s="31">
        <f t="shared" si="40"/>
        <v>47.94</v>
      </c>
      <c r="Q337" s="73"/>
      <c r="R337" s="74">
        <f t="shared" si="41"/>
        <v>0</v>
      </c>
      <c r="S337" s="42"/>
      <c r="T337" s="42"/>
      <c r="U337" s="266"/>
    </row>
    <row r="338" spans="1:21" ht="19.5" customHeight="1" thickTop="1" thickBot="1" x14ac:dyDescent="0.3">
      <c r="A338" s="179"/>
      <c r="B338" s="276"/>
      <c r="C338" s="304"/>
      <c r="D338" s="323"/>
      <c r="E338" s="255"/>
      <c r="F338" s="258"/>
      <c r="G338" s="258"/>
      <c r="H338" s="258"/>
      <c r="I338" s="261"/>
      <c r="J338" s="269" t="s">
        <v>31</v>
      </c>
      <c r="K338" s="67" t="s">
        <v>245</v>
      </c>
      <c r="L338" s="58" t="s">
        <v>35</v>
      </c>
      <c r="M338" s="69">
        <v>0.43</v>
      </c>
      <c r="N338" s="29">
        <f t="shared" si="38"/>
        <v>0.51600000000000001</v>
      </c>
      <c r="O338" s="30">
        <f t="shared" si="39"/>
        <v>36.120000000000005</v>
      </c>
      <c r="P338" s="31">
        <f t="shared" si="40"/>
        <v>43.86</v>
      </c>
      <c r="Q338" s="60"/>
      <c r="R338" s="61">
        <f t="shared" si="41"/>
        <v>0</v>
      </c>
      <c r="S338" s="42"/>
      <c r="T338" s="42"/>
      <c r="U338" s="266"/>
    </row>
    <row r="339" spans="1:21" ht="19.5" customHeight="1" thickTop="1" thickBot="1" x14ac:dyDescent="0.3">
      <c r="A339" s="179"/>
      <c r="B339" s="276"/>
      <c r="C339" s="304"/>
      <c r="D339" s="323"/>
      <c r="E339" s="328"/>
      <c r="F339" s="270"/>
      <c r="G339" s="270"/>
      <c r="H339" s="270"/>
      <c r="I339" s="271"/>
      <c r="J339" s="268"/>
      <c r="K339" s="62" t="s">
        <v>245</v>
      </c>
      <c r="L339" s="72" t="s">
        <v>37</v>
      </c>
      <c r="M339" s="64">
        <v>0.52</v>
      </c>
      <c r="N339" s="29">
        <f t="shared" si="38"/>
        <v>0.624</v>
      </c>
      <c r="O339" s="30">
        <f t="shared" si="39"/>
        <v>43.68</v>
      </c>
      <c r="P339" s="31">
        <f t="shared" si="40"/>
        <v>53.04</v>
      </c>
      <c r="Q339" s="73"/>
      <c r="R339" s="74">
        <f t="shared" si="41"/>
        <v>0</v>
      </c>
      <c r="S339" s="42"/>
      <c r="T339" s="42"/>
      <c r="U339" s="266"/>
    </row>
    <row r="340" spans="1:21" ht="19.5" customHeight="1" thickTop="1" thickBot="1" x14ac:dyDescent="0.3">
      <c r="A340" s="179"/>
      <c r="B340" s="276"/>
      <c r="C340" s="304"/>
      <c r="D340" s="323"/>
      <c r="E340" s="254">
        <v>14504</v>
      </c>
      <c r="F340" s="257" t="s">
        <v>40</v>
      </c>
      <c r="G340" s="257" t="s">
        <v>41</v>
      </c>
      <c r="H340" s="257" t="s">
        <v>42</v>
      </c>
      <c r="I340" s="260" t="s">
        <v>43</v>
      </c>
      <c r="J340" s="263" t="s">
        <v>25</v>
      </c>
      <c r="K340" s="67" t="s">
        <v>246</v>
      </c>
      <c r="L340" s="68" t="s">
        <v>35</v>
      </c>
      <c r="M340" s="69">
        <v>0.41614999999999996</v>
      </c>
      <c r="N340" s="29">
        <f t="shared" si="38"/>
        <v>0.49937999999999994</v>
      </c>
      <c r="O340" s="30">
        <f t="shared" si="39"/>
        <v>34.956599999999995</v>
      </c>
      <c r="P340" s="31">
        <f t="shared" si="40"/>
        <v>42.447299999999991</v>
      </c>
      <c r="Q340" s="70"/>
      <c r="R340" s="71">
        <f t="shared" si="41"/>
        <v>0</v>
      </c>
      <c r="S340" s="42"/>
      <c r="T340" s="42"/>
      <c r="U340" s="266"/>
    </row>
    <row r="341" spans="1:21" ht="19.5" customHeight="1" thickTop="1" thickBot="1" x14ac:dyDescent="0.3">
      <c r="A341" s="179"/>
      <c r="B341" s="276"/>
      <c r="C341" s="304"/>
      <c r="D341" s="323"/>
      <c r="E341" s="255"/>
      <c r="F341" s="258"/>
      <c r="G341" s="258"/>
      <c r="H341" s="258"/>
      <c r="I341" s="261"/>
      <c r="J341" s="264"/>
      <c r="K341" s="62" t="s">
        <v>246</v>
      </c>
      <c r="L341" s="63" t="s">
        <v>37</v>
      </c>
      <c r="M341" s="64">
        <v>0.5</v>
      </c>
      <c r="N341" s="29">
        <f t="shared" si="38"/>
        <v>0.6</v>
      </c>
      <c r="O341" s="30">
        <f t="shared" si="39"/>
        <v>42</v>
      </c>
      <c r="P341" s="31">
        <f t="shared" si="40"/>
        <v>51</v>
      </c>
      <c r="Q341" s="65"/>
      <c r="R341" s="66">
        <f t="shared" si="41"/>
        <v>0</v>
      </c>
      <c r="S341" s="42"/>
      <c r="T341" s="42"/>
      <c r="U341" s="266"/>
    </row>
    <row r="342" spans="1:21" ht="19.5" customHeight="1" thickTop="1" thickBot="1" x14ac:dyDescent="0.3">
      <c r="A342" s="179"/>
      <c r="B342" s="276"/>
      <c r="C342" s="304"/>
      <c r="D342" s="323"/>
      <c r="E342" s="255"/>
      <c r="F342" s="258"/>
      <c r="G342" s="258"/>
      <c r="H342" s="258"/>
      <c r="I342" s="261"/>
      <c r="J342" s="263" t="s">
        <v>29</v>
      </c>
      <c r="K342" s="67" t="s">
        <v>247</v>
      </c>
      <c r="L342" s="68" t="s">
        <v>35</v>
      </c>
      <c r="M342" s="69">
        <v>0.41614999999999996</v>
      </c>
      <c r="N342" s="29">
        <f t="shared" si="38"/>
        <v>0.49937999999999994</v>
      </c>
      <c r="O342" s="30">
        <f t="shared" si="39"/>
        <v>34.956599999999995</v>
      </c>
      <c r="P342" s="31">
        <f t="shared" si="40"/>
        <v>42.447299999999991</v>
      </c>
      <c r="Q342" s="70"/>
      <c r="R342" s="71">
        <f t="shared" si="41"/>
        <v>0</v>
      </c>
      <c r="S342" s="42"/>
      <c r="T342" s="42"/>
      <c r="U342" s="266"/>
    </row>
    <row r="343" spans="1:21" ht="19.5" customHeight="1" thickTop="1" thickBot="1" x14ac:dyDescent="0.3">
      <c r="A343" s="179"/>
      <c r="B343" s="276"/>
      <c r="C343" s="304"/>
      <c r="D343" s="323"/>
      <c r="E343" s="255"/>
      <c r="F343" s="258"/>
      <c r="G343" s="258"/>
      <c r="H343" s="258"/>
      <c r="I343" s="261"/>
      <c r="J343" s="268"/>
      <c r="K343" s="62" t="s">
        <v>247</v>
      </c>
      <c r="L343" s="72" t="s">
        <v>37</v>
      </c>
      <c r="M343" s="64">
        <v>0.5</v>
      </c>
      <c r="N343" s="29">
        <f t="shared" si="38"/>
        <v>0.6</v>
      </c>
      <c r="O343" s="30">
        <f t="shared" si="39"/>
        <v>42</v>
      </c>
      <c r="P343" s="31">
        <f t="shared" si="40"/>
        <v>51</v>
      </c>
      <c r="Q343" s="73"/>
      <c r="R343" s="74">
        <f t="shared" si="41"/>
        <v>0</v>
      </c>
      <c r="S343" s="42"/>
      <c r="T343" s="42"/>
      <c r="U343" s="266"/>
    </row>
    <row r="344" spans="1:21" ht="19.5" customHeight="1" thickTop="1" thickBot="1" x14ac:dyDescent="0.3">
      <c r="A344" s="179"/>
      <c r="B344" s="276"/>
      <c r="C344" s="304"/>
      <c r="D344" s="323"/>
      <c r="E344" s="255"/>
      <c r="F344" s="258"/>
      <c r="G344" s="258"/>
      <c r="H344" s="258"/>
      <c r="I344" s="261"/>
      <c r="J344" s="269" t="s">
        <v>31</v>
      </c>
      <c r="K344" s="67" t="s">
        <v>248</v>
      </c>
      <c r="L344" s="58" t="s">
        <v>35</v>
      </c>
      <c r="M344" s="69">
        <v>0.47</v>
      </c>
      <c r="N344" s="29">
        <f t="shared" si="38"/>
        <v>0.56399999999999995</v>
      </c>
      <c r="O344" s="30">
        <f t="shared" si="39"/>
        <v>39.479999999999997</v>
      </c>
      <c r="P344" s="31">
        <f t="shared" si="40"/>
        <v>47.94</v>
      </c>
      <c r="Q344" s="60"/>
      <c r="R344" s="61">
        <f t="shared" si="41"/>
        <v>0</v>
      </c>
      <c r="S344" s="42"/>
      <c r="T344" s="42"/>
      <c r="U344" s="266"/>
    </row>
    <row r="345" spans="1:21" ht="19.5" customHeight="1" thickTop="1" thickBot="1" x14ac:dyDescent="0.3">
      <c r="A345" s="179"/>
      <c r="B345" s="276"/>
      <c r="C345" s="305"/>
      <c r="D345" s="324"/>
      <c r="E345" s="328"/>
      <c r="F345" s="270"/>
      <c r="G345" s="270"/>
      <c r="H345" s="270"/>
      <c r="I345" s="271"/>
      <c r="J345" s="268"/>
      <c r="K345" s="75" t="s">
        <v>248</v>
      </c>
      <c r="L345" s="72" t="s">
        <v>37</v>
      </c>
      <c r="M345" s="64">
        <v>0.55000000000000004</v>
      </c>
      <c r="N345" s="29">
        <f t="shared" si="38"/>
        <v>0.66</v>
      </c>
      <c r="O345" s="30">
        <f t="shared" si="39"/>
        <v>46.2</v>
      </c>
      <c r="P345" s="31">
        <f t="shared" si="40"/>
        <v>56.1</v>
      </c>
      <c r="Q345" s="73"/>
      <c r="R345" s="74">
        <f t="shared" si="41"/>
        <v>0</v>
      </c>
      <c r="S345" s="42"/>
      <c r="T345" s="42"/>
      <c r="U345" s="267"/>
    </row>
    <row r="346" spans="1:21" ht="6.75" customHeight="1" thickTop="1" thickBot="1" x14ac:dyDescent="0.3">
      <c r="A346" s="179"/>
      <c r="B346" s="180"/>
      <c r="C346" s="181"/>
      <c r="D346" s="181"/>
      <c r="E346" s="181"/>
      <c r="F346" s="182"/>
      <c r="G346" s="182"/>
      <c r="H346" s="182"/>
      <c r="I346" s="182"/>
      <c r="J346" s="182"/>
      <c r="K346" s="182"/>
      <c r="L346" s="183"/>
      <c r="M346" s="184"/>
      <c r="N346" s="29"/>
      <c r="O346" s="30"/>
      <c r="P346" s="31"/>
      <c r="Q346" s="187"/>
      <c r="R346" s="188"/>
      <c r="S346" s="42"/>
      <c r="T346" s="42"/>
      <c r="U346" s="189"/>
    </row>
    <row r="347" spans="1:21" ht="19.5" customHeight="1" thickTop="1" thickBot="1" x14ac:dyDescent="0.3">
      <c r="A347" s="179"/>
      <c r="B347" s="276" t="s">
        <v>220</v>
      </c>
      <c r="C347" s="303"/>
      <c r="D347" s="322"/>
      <c r="E347" s="254">
        <v>14005</v>
      </c>
      <c r="F347" s="257" t="s">
        <v>21</v>
      </c>
      <c r="G347" s="257" t="s">
        <v>33</v>
      </c>
      <c r="H347" s="257" t="s">
        <v>23</v>
      </c>
      <c r="I347" s="260" t="s">
        <v>24</v>
      </c>
      <c r="J347" s="263" t="s">
        <v>25</v>
      </c>
      <c r="K347" s="67" t="s">
        <v>249</v>
      </c>
      <c r="L347" s="68" t="s">
        <v>35</v>
      </c>
      <c r="M347" s="69">
        <v>0.37554999999999999</v>
      </c>
      <c r="N347" s="29">
        <f t="shared" si="38"/>
        <v>0.45066000000000001</v>
      </c>
      <c r="O347" s="30">
        <f t="shared" si="39"/>
        <v>31.546199999999999</v>
      </c>
      <c r="P347" s="31">
        <f t="shared" si="40"/>
        <v>38.306100000000001</v>
      </c>
      <c r="Q347" s="70"/>
      <c r="R347" s="71">
        <f t="shared" ref="R347:R358" si="42">Q347*P347</f>
        <v>0</v>
      </c>
      <c r="S347" s="42"/>
      <c r="T347" s="42"/>
      <c r="U347" s="265" t="s">
        <v>250</v>
      </c>
    </row>
    <row r="348" spans="1:21" ht="19.5" customHeight="1" thickTop="1" thickBot="1" x14ac:dyDescent="0.3">
      <c r="A348" s="179"/>
      <c r="B348" s="276"/>
      <c r="C348" s="304"/>
      <c r="D348" s="323"/>
      <c r="E348" s="255"/>
      <c r="F348" s="258"/>
      <c r="G348" s="258"/>
      <c r="H348" s="258"/>
      <c r="I348" s="261"/>
      <c r="J348" s="264"/>
      <c r="K348" s="62" t="s">
        <v>249</v>
      </c>
      <c r="L348" s="63" t="s">
        <v>37</v>
      </c>
      <c r="M348" s="64">
        <v>0.47</v>
      </c>
      <c r="N348" s="29">
        <f t="shared" si="38"/>
        <v>0.56399999999999995</v>
      </c>
      <c r="O348" s="30">
        <f t="shared" si="39"/>
        <v>39.479999999999997</v>
      </c>
      <c r="P348" s="31">
        <f t="shared" si="40"/>
        <v>47.94</v>
      </c>
      <c r="Q348" s="65"/>
      <c r="R348" s="66">
        <f t="shared" si="42"/>
        <v>0</v>
      </c>
      <c r="S348" s="42"/>
      <c r="T348" s="42"/>
      <c r="U348" s="266"/>
    </row>
    <row r="349" spans="1:21" ht="19.5" customHeight="1" thickTop="1" thickBot="1" x14ac:dyDescent="0.3">
      <c r="A349" s="179"/>
      <c r="B349" s="276"/>
      <c r="C349" s="304"/>
      <c r="D349" s="323"/>
      <c r="E349" s="255"/>
      <c r="F349" s="258"/>
      <c r="G349" s="258"/>
      <c r="H349" s="258"/>
      <c r="I349" s="261"/>
      <c r="J349" s="263" t="s">
        <v>29</v>
      </c>
      <c r="K349" s="67" t="s">
        <v>251</v>
      </c>
      <c r="L349" s="68" t="s">
        <v>35</v>
      </c>
      <c r="M349" s="69">
        <v>0.37554999999999999</v>
      </c>
      <c r="N349" s="29">
        <f t="shared" si="38"/>
        <v>0.45066000000000001</v>
      </c>
      <c r="O349" s="30">
        <f t="shared" si="39"/>
        <v>31.546199999999999</v>
      </c>
      <c r="P349" s="31">
        <f t="shared" si="40"/>
        <v>38.306100000000001</v>
      </c>
      <c r="Q349" s="70"/>
      <c r="R349" s="71">
        <f t="shared" si="42"/>
        <v>0</v>
      </c>
      <c r="S349" s="42"/>
      <c r="T349" s="42"/>
      <c r="U349" s="266"/>
    </row>
    <row r="350" spans="1:21" ht="19.5" customHeight="1" thickTop="1" thickBot="1" x14ac:dyDescent="0.3">
      <c r="A350" s="179"/>
      <c r="B350" s="276"/>
      <c r="C350" s="304"/>
      <c r="D350" s="323"/>
      <c r="E350" s="255"/>
      <c r="F350" s="258"/>
      <c r="G350" s="258"/>
      <c r="H350" s="258"/>
      <c r="I350" s="261"/>
      <c r="J350" s="268"/>
      <c r="K350" s="62" t="s">
        <v>251</v>
      </c>
      <c r="L350" s="72" t="s">
        <v>37</v>
      </c>
      <c r="M350" s="64">
        <v>0.47</v>
      </c>
      <c r="N350" s="29">
        <f t="shared" si="38"/>
        <v>0.56399999999999995</v>
      </c>
      <c r="O350" s="30">
        <f t="shared" si="39"/>
        <v>39.479999999999997</v>
      </c>
      <c r="P350" s="31">
        <f t="shared" si="40"/>
        <v>47.94</v>
      </c>
      <c r="Q350" s="73"/>
      <c r="R350" s="74">
        <f t="shared" si="42"/>
        <v>0</v>
      </c>
      <c r="S350" s="42"/>
      <c r="T350" s="42"/>
      <c r="U350" s="266"/>
    </row>
    <row r="351" spans="1:21" ht="19.5" customHeight="1" thickTop="1" thickBot="1" x14ac:dyDescent="0.3">
      <c r="A351" s="179"/>
      <c r="B351" s="276"/>
      <c r="C351" s="304"/>
      <c r="D351" s="323"/>
      <c r="E351" s="255"/>
      <c r="F351" s="258"/>
      <c r="G351" s="258"/>
      <c r="H351" s="258"/>
      <c r="I351" s="261"/>
      <c r="J351" s="269" t="s">
        <v>31</v>
      </c>
      <c r="K351" s="67" t="s">
        <v>252</v>
      </c>
      <c r="L351" s="58" t="s">
        <v>35</v>
      </c>
      <c r="M351" s="69">
        <v>0.43</v>
      </c>
      <c r="N351" s="29">
        <f t="shared" si="38"/>
        <v>0.51600000000000001</v>
      </c>
      <c r="O351" s="30">
        <f t="shared" si="39"/>
        <v>36.120000000000005</v>
      </c>
      <c r="P351" s="31">
        <f t="shared" si="40"/>
        <v>43.86</v>
      </c>
      <c r="Q351" s="60"/>
      <c r="R351" s="61">
        <f t="shared" si="42"/>
        <v>0</v>
      </c>
      <c r="S351" s="42"/>
      <c r="T351" s="42"/>
      <c r="U351" s="266"/>
    </row>
    <row r="352" spans="1:21" ht="19.5" customHeight="1" thickTop="1" thickBot="1" x14ac:dyDescent="0.3">
      <c r="A352" s="179"/>
      <c r="B352" s="276"/>
      <c r="C352" s="304"/>
      <c r="D352" s="323"/>
      <c r="E352" s="328"/>
      <c r="F352" s="270"/>
      <c r="G352" s="270"/>
      <c r="H352" s="270"/>
      <c r="I352" s="271"/>
      <c r="J352" s="268"/>
      <c r="K352" s="62" t="s">
        <v>252</v>
      </c>
      <c r="L352" s="72" t="s">
        <v>37</v>
      </c>
      <c r="M352" s="64">
        <v>0.52</v>
      </c>
      <c r="N352" s="29">
        <f t="shared" si="38"/>
        <v>0.624</v>
      </c>
      <c r="O352" s="30">
        <f t="shared" si="39"/>
        <v>43.68</v>
      </c>
      <c r="P352" s="31">
        <f t="shared" si="40"/>
        <v>53.04</v>
      </c>
      <c r="Q352" s="73"/>
      <c r="R352" s="74">
        <f t="shared" si="42"/>
        <v>0</v>
      </c>
      <c r="S352" s="42"/>
      <c r="T352" s="42"/>
      <c r="U352" s="266"/>
    </row>
    <row r="353" spans="1:21" ht="19.5" customHeight="1" thickTop="1" thickBot="1" x14ac:dyDescent="0.3">
      <c r="A353" s="179"/>
      <c r="B353" s="276"/>
      <c r="C353" s="304"/>
      <c r="D353" s="323"/>
      <c r="E353" s="254">
        <v>14505</v>
      </c>
      <c r="F353" s="257" t="s">
        <v>40</v>
      </c>
      <c r="G353" s="257" t="s">
        <v>41</v>
      </c>
      <c r="H353" s="257" t="s">
        <v>42</v>
      </c>
      <c r="I353" s="260" t="s">
        <v>43</v>
      </c>
      <c r="J353" s="263" t="s">
        <v>25</v>
      </c>
      <c r="K353" s="67" t="s">
        <v>253</v>
      </c>
      <c r="L353" s="68" t="s">
        <v>35</v>
      </c>
      <c r="M353" s="69">
        <v>0.41614999999999996</v>
      </c>
      <c r="N353" s="29">
        <f t="shared" si="38"/>
        <v>0.49937999999999994</v>
      </c>
      <c r="O353" s="30">
        <f t="shared" si="39"/>
        <v>34.956599999999995</v>
      </c>
      <c r="P353" s="31">
        <f t="shared" si="40"/>
        <v>42.447299999999991</v>
      </c>
      <c r="Q353" s="70"/>
      <c r="R353" s="71">
        <f t="shared" si="42"/>
        <v>0</v>
      </c>
      <c r="S353" s="42"/>
      <c r="T353" s="42"/>
      <c r="U353" s="266"/>
    </row>
    <row r="354" spans="1:21" ht="19.5" customHeight="1" thickTop="1" thickBot="1" x14ac:dyDescent="0.3">
      <c r="A354" s="179"/>
      <c r="B354" s="276"/>
      <c r="C354" s="304"/>
      <c r="D354" s="323"/>
      <c r="E354" s="255"/>
      <c r="F354" s="258"/>
      <c r="G354" s="258"/>
      <c r="H354" s="258"/>
      <c r="I354" s="261"/>
      <c r="J354" s="264"/>
      <c r="K354" s="62" t="s">
        <v>253</v>
      </c>
      <c r="L354" s="63" t="s">
        <v>37</v>
      </c>
      <c r="M354" s="64">
        <v>0.5</v>
      </c>
      <c r="N354" s="29">
        <f t="shared" si="38"/>
        <v>0.6</v>
      </c>
      <c r="O354" s="30">
        <f t="shared" si="39"/>
        <v>42</v>
      </c>
      <c r="P354" s="31">
        <f t="shared" si="40"/>
        <v>51</v>
      </c>
      <c r="Q354" s="65"/>
      <c r="R354" s="66">
        <f t="shared" si="42"/>
        <v>0</v>
      </c>
      <c r="S354" s="42"/>
      <c r="T354" s="42"/>
      <c r="U354" s="266"/>
    </row>
    <row r="355" spans="1:21" ht="19.5" customHeight="1" thickTop="1" thickBot="1" x14ac:dyDescent="0.3">
      <c r="A355" s="179"/>
      <c r="B355" s="276"/>
      <c r="C355" s="304"/>
      <c r="D355" s="323"/>
      <c r="E355" s="255"/>
      <c r="F355" s="258"/>
      <c r="G355" s="258"/>
      <c r="H355" s="258"/>
      <c r="I355" s="261"/>
      <c r="J355" s="263" t="s">
        <v>29</v>
      </c>
      <c r="K355" s="67" t="s">
        <v>254</v>
      </c>
      <c r="L355" s="68" t="s">
        <v>35</v>
      </c>
      <c r="M355" s="69">
        <v>0.41614999999999996</v>
      </c>
      <c r="N355" s="29">
        <f t="shared" si="38"/>
        <v>0.49937999999999994</v>
      </c>
      <c r="O355" s="30">
        <f t="shared" si="39"/>
        <v>34.956599999999995</v>
      </c>
      <c r="P355" s="31">
        <f t="shared" si="40"/>
        <v>42.447299999999991</v>
      </c>
      <c r="Q355" s="70"/>
      <c r="R355" s="71">
        <f t="shared" si="42"/>
        <v>0</v>
      </c>
      <c r="S355" s="42"/>
      <c r="T355" s="42"/>
      <c r="U355" s="266"/>
    </row>
    <row r="356" spans="1:21" ht="19.5" customHeight="1" thickTop="1" thickBot="1" x14ac:dyDescent="0.3">
      <c r="A356" s="179"/>
      <c r="B356" s="276"/>
      <c r="C356" s="304"/>
      <c r="D356" s="323"/>
      <c r="E356" s="255"/>
      <c r="F356" s="258"/>
      <c r="G356" s="258"/>
      <c r="H356" s="258"/>
      <c r="I356" s="261"/>
      <c r="J356" s="268"/>
      <c r="K356" s="62" t="s">
        <v>254</v>
      </c>
      <c r="L356" s="72" t="s">
        <v>37</v>
      </c>
      <c r="M356" s="64">
        <v>0.5</v>
      </c>
      <c r="N356" s="29">
        <f t="shared" si="38"/>
        <v>0.6</v>
      </c>
      <c r="O356" s="30">
        <f t="shared" si="39"/>
        <v>42</v>
      </c>
      <c r="P356" s="31">
        <f t="shared" si="40"/>
        <v>51</v>
      </c>
      <c r="Q356" s="73"/>
      <c r="R356" s="74">
        <f t="shared" si="42"/>
        <v>0</v>
      </c>
      <c r="S356" s="42"/>
      <c r="T356" s="42"/>
      <c r="U356" s="266"/>
    </row>
    <row r="357" spans="1:21" ht="19.5" customHeight="1" thickTop="1" thickBot="1" x14ac:dyDescent="0.3">
      <c r="A357" s="179"/>
      <c r="B357" s="276"/>
      <c r="C357" s="304"/>
      <c r="D357" s="323"/>
      <c r="E357" s="255"/>
      <c r="F357" s="258"/>
      <c r="G357" s="258"/>
      <c r="H357" s="258"/>
      <c r="I357" s="261"/>
      <c r="J357" s="269" t="s">
        <v>31</v>
      </c>
      <c r="K357" s="67" t="s">
        <v>255</v>
      </c>
      <c r="L357" s="58" t="s">
        <v>35</v>
      </c>
      <c r="M357" s="69">
        <v>0.47</v>
      </c>
      <c r="N357" s="29">
        <f t="shared" si="38"/>
        <v>0.56399999999999995</v>
      </c>
      <c r="O357" s="30">
        <f t="shared" si="39"/>
        <v>39.479999999999997</v>
      </c>
      <c r="P357" s="31">
        <f t="shared" si="40"/>
        <v>47.94</v>
      </c>
      <c r="Q357" s="60"/>
      <c r="R357" s="61">
        <f t="shared" si="42"/>
        <v>0</v>
      </c>
      <c r="S357" s="42"/>
      <c r="T357" s="42"/>
      <c r="U357" s="266"/>
    </row>
    <row r="358" spans="1:21" ht="19.5" customHeight="1" thickTop="1" thickBot="1" x14ac:dyDescent="0.3">
      <c r="A358" s="179"/>
      <c r="B358" s="276"/>
      <c r="C358" s="305"/>
      <c r="D358" s="324"/>
      <c r="E358" s="328"/>
      <c r="F358" s="270"/>
      <c r="G358" s="270"/>
      <c r="H358" s="270"/>
      <c r="I358" s="271"/>
      <c r="J358" s="268"/>
      <c r="K358" s="75" t="s">
        <v>255</v>
      </c>
      <c r="L358" s="72" t="s">
        <v>37</v>
      </c>
      <c r="M358" s="64">
        <v>0.55000000000000004</v>
      </c>
      <c r="N358" s="29">
        <f t="shared" si="38"/>
        <v>0.66</v>
      </c>
      <c r="O358" s="30">
        <f t="shared" si="39"/>
        <v>46.2</v>
      </c>
      <c r="P358" s="31">
        <f t="shared" si="40"/>
        <v>56.1</v>
      </c>
      <c r="Q358" s="73"/>
      <c r="R358" s="74">
        <f t="shared" si="42"/>
        <v>0</v>
      </c>
      <c r="S358" s="42"/>
      <c r="T358" s="42"/>
      <c r="U358" s="267"/>
    </row>
    <row r="359" spans="1:21" ht="6.75" customHeight="1" thickTop="1" thickBot="1" x14ac:dyDescent="0.3">
      <c r="A359" s="179"/>
      <c r="B359" s="180"/>
      <c r="C359" s="181"/>
      <c r="D359" s="181"/>
      <c r="E359" s="181"/>
      <c r="F359" s="182"/>
      <c r="G359" s="182"/>
      <c r="H359" s="182"/>
      <c r="I359" s="182"/>
      <c r="J359" s="182"/>
      <c r="K359" s="182"/>
      <c r="L359" s="183"/>
      <c r="M359" s="184"/>
      <c r="N359" s="29"/>
      <c r="O359" s="30"/>
      <c r="P359" s="31"/>
      <c r="Q359" s="187"/>
      <c r="R359" s="188"/>
      <c r="S359" s="42"/>
      <c r="T359" s="42"/>
      <c r="U359" s="189"/>
    </row>
    <row r="360" spans="1:21" ht="19.5" customHeight="1" thickTop="1" thickBot="1" x14ac:dyDescent="0.3">
      <c r="A360" s="179"/>
      <c r="B360" s="276" t="s">
        <v>220</v>
      </c>
      <c r="C360" s="303"/>
      <c r="D360" s="322"/>
      <c r="E360" s="254">
        <v>14006</v>
      </c>
      <c r="F360" s="257" t="s">
        <v>21</v>
      </c>
      <c r="G360" s="257" t="s">
        <v>33</v>
      </c>
      <c r="H360" s="257" t="s">
        <v>23</v>
      </c>
      <c r="I360" s="260" t="s">
        <v>24</v>
      </c>
      <c r="J360" s="263" t="s">
        <v>25</v>
      </c>
      <c r="K360" s="67" t="s">
        <v>256</v>
      </c>
      <c r="L360" s="68" t="s">
        <v>35</v>
      </c>
      <c r="M360" s="69">
        <v>0.37554999999999999</v>
      </c>
      <c r="N360" s="29">
        <f t="shared" si="38"/>
        <v>0.45066000000000001</v>
      </c>
      <c r="O360" s="30">
        <f t="shared" si="39"/>
        <v>31.546199999999999</v>
      </c>
      <c r="P360" s="31">
        <f t="shared" si="40"/>
        <v>38.306100000000001</v>
      </c>
      <c r="Q360" s="70"/>
      <c r="R360" s="71">
        <f t="shared" ref="R360:R371" si="43">Q360*P360</f>
        <v>0</v>
      </c>
      <c r="S360" s="42"/>
      <c r="T360" s="42"/>
      <c r="U360" s="265" t="s">
        <v>257</v>
      </c>
    </row>
    <row r="361" spans="1:21" ht="19.5" customHeight="1" thickTop="1" thickBot="1" x14ac:dyDescent="0.3">
      <c r="A361" s="179"/>
      <c r="B361" s="276"/>
      <c r="C361" s="304"/>
      <c r="D361" s="323"/>
      <c r="E361" s="255"/>
      <c r="F361" s="258"/>
      <c r="G361" s="258"/>
      <c r="H361" s="258"/>
      <c r="I361" s="261"/>
      <c r="J361" s="264"/>
      <c r="K361" s="62" t="s">
        <v>256</v>
      </c>
      <c r="L361" s="63" t="s">
        <v>37</v>
      </c>
      <c r="M361" s="64">
        <v>0.47</v>
      </c>
      <c r="N361" s="29">
        <f t="shared" si="38"/>
        <v>0.56399999999999995</v>
      </c>
      <c r="O361" s="30">
        <f t="shared" si="39"/>
        <v>39.479999999999997</v>
      </c>
      <c r="P361" s="31">
        <f t="shared" si="40"/>
        <v>47.94</v>
      </c>
      <c r="Q361" s="65"/>
      <c r="R361" s="66">
        <f t="shared" si="43"/>
        <v>0</v>
      </c>
      <c r="S361" s="42"/>
      <c r="T361" s="42"/>
      <c r="U361" s="266"/>
    </row>
    <row r="362" spans="1:21" ht="19.5" customHeight="1" thickTop="1" thickBot="1" x14ac:dyDescent="0.3">
      <c r="A362" s="179"/>
      <c r="B362" s="276"/>
      <c r="C362" s="304"/>
      <c r="D362" s="323"/>
      <c r="E362" s="255"/>
      <c r="F362" s="258"/>
      <c r="G362" s="258"/>
      <c r="H362" s="258"/>
      <c r="I362" s="261"/>
      <c r="J362" s="263" t="s">
        <v>29</v>
      </c>
      <c r="K362" s="67" t="s">
        <v>258</v>
      </c>
      <c r="L362" s="68" t="s">
        <v>35</v>
      </c>
      <c r="M362" s="69">
        <v>0.37554999999999999</v>
      </c>
      <c r="N362" s="29">
        <f t="shared" si="38"/>
        <v>0.45066000000000001</v>
      </c>
      <c r="O362" s="30">
        <f t="shared" si="39"/>
        <v>31.546199999999999</v>
      </c>
      <c r="P362" s="31">
        <f t="shared" si="40"/>
        <v>38.306100000000001</v>
      </c>
      <c r="Q362" s="70"/>
      <c r="R362" s="71">
        <f t="shared" si="43"/>
        <v>0</v>
      </c>
      <c r="S362" s="42"/>
      <c r="T362" s="42"/>
      <c r="U362" s="266"/>
    </row>
    <row r="363" spans="1:21" ht="19.5" customHeight="1" thickTop="1" thickBot="1" x14ac:dyDescent="0.3">
      <c r="A363" s="179"/>
      <c r="B363" s="276"/>
      <c r="C363" s="304"/>
      <c r="D363" s="323"/>
      <c r="E363" s="255"/>
      <c r="F363" s="258"/>
      <c r="G363" s="258"/>
      <c r="H363" s="258"/>
      <c r="I363" s="261"/>
      <c r="J363" s="268"/>
      <c r="K363" s="62" t="s">
        <v>258</v>
      </c>
      <c r="L363" s="72" t="s">
        <v>37</v>
      </c>
      <c r="M363" s="64">
        <v>0.47</v>
      </c>
      <c r="N363" s="29">
        <f t="shared" si="38"/>
        <v>0.56399999999999995</v>
      </c>
      <c r="O363" s="30">
        <f t="shared" si="39"/>
        <v>39.479999999999997</v>
      </c>
      <c r="P363" s="31">
        <f t="shared" si="40"/>
        <v>47.94</v>
      </c>
      <c r="Q363" s="73"/>
      <c r="R363" s="74">
        <f t="shared" si="43"/>
        <v>0</v>
      </c>
      <c r="S363" s="42"/>
      <c r="T363" s="42"/>
      <c r="U363" s="266"/>
    </row>
    <row r="364" spans="1:21" ht="19.5" customHeight="1" thickTop="1" thickBot="1" x14ac:dyDescent="0.3">
      <c r="A364" s="179"/>
      <c r="B364" s="276"/>
      <c r="C364" s="304"/>
      <c r="D364" s="323"/>
      <c r="E364" s="255"/>
      <c r="F364" s="258"/>
      <c r="G364" s="258"/>
      <c r="H364" s="258"/>
      <c r="I364" s="261"/>
      <c r="J364" s="269" t="s">
        <v>31</v>
      </c>
      <c r="K364" s="67" t="s">
        <v>259</v>
      </c>
      <c r="L364" s="58" t="s">
        <v>35</v>
      </c>
      <c r="M364" s="69">
        <v>0.43</v>
      </c>
      <c r="N364" s="29">
        <f t="shared" si="38"/>
        <v>0.51600000000000001</v>
      </c>
      <c r="O364" s="30">
        <f t="shared" si="39"/>
        <v>36.120000000000005</v>
      </c>
      <c r="P364" s="31">
        <f t="shared" si="40"/>
        <v>43.86</v>
      </c>
      <c r="Q364" s="60"/>
      <c r="R364" s="61">
        <f t="shared" si="43"/>
        <v>0</v>
      </c>
      <c r="S364" s="42"/>
      <c r="T364" s="42"/>
      <c r="U364" s="266"/>
    </row>
    <row r="365" spans="1:21" ht="19.5" customHeight="1" thickTop="1" thickBot="1" x14ac:dyDescent="0.3">
      <c r="A365" s="179"/>
      <c r="B365" s="276"/>
      <c r="C365" s="304"/>
      <c r="D365" s="323"/>
      <c r="E365" s="328"/>
      <c r="F365" s="270"/>
      <c r="G365" s="270"/>
      <c r="H365" s="270"/>
      <c r="I365" s="271"/>
      <c r="J365" s="268"/>
      <c r="K365" s="62" t="s">
        <v>259</v>
      </c>
      <c r="L365" s="72" t="s">
        <v>37</v>
      </c>
      <c r="M365" s="64">
        <v>0.52</v>
      </c>
      <c r="N365" s="29">
        <f t="shared" si="38"/>
        <v>0.624</v>
      </c>
      <c r="O365" s="30">
        <f t="shared" si="39"/>
        <v>43.68</v>
      </c>
      <c r="P365" s="31">
        <f t="shared" si="40"/>
        <v>53.04</v>
      </c>
      <c r="Q365" s="73"/>
      <c r="R365" s="74">
        <f t="shared" si="43"/>
        <v>0</v>
      </c>
      <c r="S365" s="42"/>
      <c r="T365" s="42"/>
      <c r="U365" s="266"/>
    </row>
    <row r="366" spans="1:21" ht="19.5" customHeight="1" thickTop="1" thickBot="1" x14ac:dyDescent="0.3">
      <c r="A366" s="179"/>
      <c r="B366" s="276"/>
      <c r="C366" s="304"/>
      <c r="D366" s="323"/>
      <c r="E366" s="254">
        <v>14506</v>
      </c>
      <c r="F366" s="257" t="s">
        <v>40</v>
      </c>
      <c r="G366" s="257" t="s">
        <v>41</v>
      </c>
      <c r="H366" s="257" t="s">
        <v>42</v>
      </c>
      <c r="I366" s="260" t="s">
        <v>43</v>
      </c>
      <c r="J366" s="263" t="s">
        <v>25</v>
      </c>
      <c r="K366" s="67" t="s">
        <v>260</v>
      </c>
      <c r="L366" s="68" t="s">
        <v>35</v>
      </c>
      <c r="M366" s="69">
        <v>0.41614999999999996</v>
      </c>
      <c r="N366" s="29">
        <f t="shared" si="38"/>
        <v>0.49937999999999994</v>
      </c>
      <c r="O366" s="30">
        <f t="shared" si="39"/>
        <v>34.956599999999995</v>
      </c>
      <c r="P366" s="31">
        <f t="shared" si="40"/>
        <v>42.447299999999991</v>
      </c>
      <c r="Q366" s="70"/>
      <c r="R366" s="71">
        <f t="shared" si="43"/>
        <v>0</v>
      </c>
      <c r="S366" s="42"/>
      <c r="T366" s="42"/>
      <c r="U366" s="266"/>
    </row>
    <row r="367" spans="1:21" ht="19.5" customHeight="1" thickTop="1" thickBot="1" x14ac:dyDescent="0.3">
      <c r="A367" s="179"/>
      <c r="B367" s="276"/>
      <c r="C367" s="304"/>
      <c r="D367" s="323"/>
      <c r="E367" s="255"/>
      <c r="F367" s="258"/>
      <c r="G367" s="258"/>
      <c r="H367" s="258"/>
      <c r="I367" s="261"/>
      <c r="J367" s="264"/>
      <c r="K367" s="62" t="s">
        <v>260</v>
      </c>
      <c r="L367" s="63" t="s">
        <v>37</v>
      </c>
      <c r="M367" s="64">
        <v>0.5</v>
      </c>
      <c r="N367" s="29">
        <f t="shared" si="38"/>
        <v>0.6</v>
      </c>
      <c r="O367" s="30">
        <f t="shared" si="39"/>
        <v>42</v>
      </c>
      <c r="P367" s="31">
        <f t="shared" si="40"/>
        <v>51</v>
      </c>
      <c r="Q367" s="65"/>
      <c r="R367" s="66">
        <f t="shared" si="43"/>
        <v>0</v>
      </c>
      <c r="S367" s="42"/>
      <c r="T367" s="42"/>
      <c r="U367" s="266"/>
    </row>
    <row r="368" spans="1:21" ht="19.5" customHeight="1" thickTop="1" thickBot="1" x14ac:dyDescent="0.3">
      <c r="A368" s="179"/>
      <c r="B368" s="276"/>
      <c r="C368" s="304"/>
      <c r="D368" s="323"/>
      <c r="E368" s="255"/>
      <c r="F368" s="258"/>
      <c r="G368" s="258"/>
      <c r="H368" s="258"/>
      <c r="I368" s="261"/>
      <c r="J368" s="263" t="s">
        <v>29</v>
      </c>
      <c r="K368" s="67" t="s">
        <v>261</v>
      </c>
      <c r="L368" s="68" t="s">
        <v>35</v>
      </c>
      <c r="M368" s="69">
        <v>0.41614999999999996</v>
      </c>
      <c r="N368" s="29">
        <f t="shared" si="38"/>
        <v>0.49937999999999994</v>
      </c>
      <c r="O368" s="30">
        <f t="shared" si="39"/>
        <v>34.956599999999995</v>
      </c>
      <c r="P368" s="31">
        <f t="shared" si="40"/>
        <v>42.447299999999991</v>
      </c>
      <c r="Q368" s="70"/>
      <c r="R368" s="71">
        <f t="shared" si="43"/>
        <v>0</v>
      </c>
      <c r="S368" s="42"/>
      <c r="T368" s="42"/>
      <c r="U368" s="266"/>
    </row>
    <row r="369" spans="1:21" ht="19.5" customHeight="1" thickTop="1" thickBot="1" x14ac:dyDescent="0.3">
      <c r="A369" s="179"/>
      <c r="B369" s="276"/>
      <c r="C369" s="304"/>
      <c r="D369" s="323"/>
      <c r="E369" s="255"/>
      <c r="F369" s="258"/>
      <c r="G369" s="258"/>
      <c r="H369" s="258"/>
      <c r="I369" s="261"/>
      <c r="J369" s="268"/>
      <c r="K369" s="62" t="s">
        <v>261</v>
      </c>
      <c r="L369" s="72" t="s">
        <v>37</v>
      </c>
      <c r="M369" s="64">
        <v>0.5</v>
      </c>
      <c r="N369" s="29">
        <f t="shared" si="38"/>
        <v>0.6</v>
      </c>
      <c r="O369" s="30">
        <f t="shared" si="39"/>
        <v>42</v>
      </c>
      <c r="P369" s="31">
        <f t="shared" si="40"/>
        <v>51</v>
      </c>
      <c r="Q369" s="73"/>
      <c r="R369" s="74">
        <f t="shared" si="43"/>
        <v>0</v>
      </c>
      <c r="S369" s="42"/>
      <c r="T369" s="42"/>
      <c r="U369" s="266"/>
    </row>
    <row r="370" spans="1:21" ht="19.5" customHeight="1" thickTop="1" thickBot="1" x14ac:dyDescent="0.3">
      <c r="A370" s="179"/>
      <c r="B370" s="276"/>
      <c r="C370" s="304"/>
      <c r="D370" s="323"/>
      <c r="E370" s="255"/>
      <c r="F370" s="258"/>
      <c r="G370" s="258"/>
      <c r="H370" s="258"/>
      <c r="I370" s="261"/>
      <c r="J370" s="269" t="s">
        <v>31</v>
      </c>
      <c r="K370" s="67" t="s">
        <v>262</v>
      </c>
      <c r="L370" s="58" t="s">
        <v>35</v>
      </c>
      <c r="M370" s="69">
        <v>0.47</v>
      </c>
      <c r="N370" s="29">
        <f t="shared" si="38"/>
        <v>0.56399999999999995</v>
      </c>
      <c r="O370" s="30">
        <f t="shared" si="39"/>
        <v>39.479999999999997</v>
      </c>
      <c r="P370" s="31">
        <f t="shared" si="40"/>
        <v>47.94</v>
      </c>
      <c r="Q370" s="60"/>
      <c r="R370" s="61">
        <f t="shared" si="43"/>
        <v>0</v>
      </c>
      <c r="S370" s="42"/>
      <c r="T370" s="42"/>
      <c r="U370" s="266"/>
    </row>
    <row r="371" spans="1:21" ht="19.5" customHeight="1" thickTop="1" thickBot="1" x14ac:dyDescent="0.3">
      <c r="A371" s="179"/>
      <c r="B371" s="276"/>
      <c r="C371" s="305"/>
      <c r="D371" s="324"/>
      <c r="E371" s="328"/>
      <c r="F371" s="270"/>
      <c r="G371" s="270"/>
      <c r="H371" s="270"/>
      <c r="I371" s="271"/>
      <c r="J371" s="268"/>
      <c r="K371" s="75" t="s">
        <v>262</v>
      </c>
      <c r="L371" s="72" t="s">
        <v>37</v>
      </c>
      <c r="M371" s="64">
        <v>0.55000000000000004</v>
      </c>
      <c r="N371" s="29">
        <f t="shared" si="38"/>
        <v>0.66</v>
      </c>
      <c r="O371" s="30">
        <f t="shared" si="39"/>
        <v>46.2</v>
      </c>
      <c r="P371" s="31">
        <f t="shared" si="40"/>
        <v>56.1</v>
      </c>
      <c r="Q371" s="73"/>
      <c r="R371" s="74">
        <f t="shared" si="43"/>
        <v>0</v>
      </c>
      <c r="S371" s="42"/>
      <c r="T371" s="42"/>
      <c r="U371" s="267"/>
    </row>
    <row r="372" spans="1:21" ht="6.75" customHeight="1" thickTop="1" thickBot="1" x14ac:dyDescent="0.3">
      <c r="A372" s="179"/>
      <c r="B372" s="180"/>
      <c r="C372" s="181"/>
      <c r="D372" s="181"/>
      <c r="E372" s="181"/>
      <c r="F372" s="182"/>
      <c r="G372" s="182"/>
      <c r="H372" s="182"/>
      <c r="I372" s="182"/>
      <c r="J372" s="182"/>
      <c r="K372" s="182"/>
      <c r="L372" s="183"/>
      <c r="M372" s="184"/>
      <c r="N372" s="29"/>
      <c r="O372" s="30"/>
      <c r="P372" s="31"/>
      <c r="Q372" s="187"/>
      <c r="R372" s="188"/>
      <c r="S372" s="42"/>
      <c r="T372" s="42"/>
      <c r="U372" s="189"/>
    </row>
    <row r="373" spans="1:21" ht="19.5" customHeight="1" thickTop="1" thickBot="1" x14ac:dyDescent="0.3">
      <c r="A373" s="179"/>
      <c r="B373" s="276" t="s">
        <v>263</v>
      </c>
      <c r="C373" s="346"/>
      <c r="D373" s="351"/>
      <c r="E373" s="281">
        <v>14007</v>
      </c>
      <c r="F373" s="272" t="s">
        <v>21</v>
      </c>
      <c r="G373" s="272" t="s">
        <v>33</v>
      </c>
      <c r="H373" s="272" t="s">
        <v>23</v>
      </c>
      <c r="I373" s="274" t="s">
        <v>24</v>
      </c>
      <c r="J373" s="335" t="s">
        <v>25</v>
      </c>
      <c r="K373" s="67" t="s">
        <v>264</v>
      </c>
      <c r="L373" s="68" t="s">
        <v>35</v>
      </c>
      <c r="M373" s="69">
        <v>0.37554999999999999</v>
      </c>
      <c r="N373" s="29">
        <f t="shared" si="38"/>
        <v>0.45066000000000001</v>
      </c>
      <c r="O373" s="30">
        <f t="shared" si="39"/>
        <v>31.546199999999999</v>
      </c>
      <c r="P373" s="31">
        <f t="shared" si="40"/>
        <v>38.306100000000001</v>
      </c>
      <c r="Q373" s="70"/>
      <c r="R373" s="71">
        <f t="shared" ref="R373:R384" si="44">Q373*P373</f>
        <v>0</v>
      </c>
      <c r="S373" s="42"/>
      <c r="T373" s="42"/>
      <c r="U373" s="355" t="s">
        <v>265</v>
      </c>
    </row>
    <row r="374" spans="1:21" ht="19.5" customHeight="1" thickTop="1" thickBot="1" x14ac:dyDescent="0.3">
      <c r="A374" s="179"/>
      <c r="B374" s="276"/>
      <c r="C374" s="347"/>
      <c r="D374" s="352"/>
      <c r="E374" s="327"/>
      <c r="F374" s="325"/>
      <c r="G374" s="325"/>
      <c r="H374" s="325"/>
      <c r="I374" s="326"/>
      <c r="J374" s="336"/>
      <c r="K374" s="62" t="s">
        <v>264</v>
      </c>
      <c r="L374" s="63" t="s">
        <v>37</v>
      </c>
      <c r="M374" s="64">
        <v>0.47</v>
      </c>
      <c r="N374" s="29">
        <f t="shared" si="38"/>
        <v>0.56399999999999995</v>
      </c>
      <c r="O374" s="30">
        <f t="shared" si="39"/>
        <v>39.479999999999997</v>
      </c>
      <c r="P374" s="31">
        <f t="shared" si="40"/>
        <v>47.94</v>
      </c>
      <c r="Q374" s="65"/>
      <c r="R374" s="66">
        <f t="shared" si="44"/>
        <v>0</v>
      </c>
      <c r="S374" s="42"/>
      <c r="T374" s="42"/>
      <c r="U374" s="350"/>
    </row>
    <row r="375" spans="1:21" ht="19.5" customHeight="1" thickTop="1" thickBot="1" x14ac:dyDescent="0.3">
      <c r="A375" s="179"/>
      <c r="B375" s="276"/>
      <c r="C375" s="347"/>
      <c r="D375" s="352"/>
      <c r="E375" s="327"/>
      <c r="F375" s="325"/>
      <c r="G375" s="325"/>
      <c r="H375" s="325"/>
      <c r="I375" s="326"/>
      <c r="J375" s="335" t="s">
        <v>29</v>
      </c>
      <c r="K375" s="67" t="s">
        <v>266</v>
      </c>
      <c r="L375" s="68" t="s">
        <v>35</v>
      </c>
      <c r="M375" s="69">
        <v>0.37554999999999999</v>
      </c>
      <c r="N375" s="29">
        <f t="shared" si="38"/>
        <v>0.45066000000000001</v>
      </c>
      <c r="O375" s="30">
        <f t="shared" si="39"/>
        <v>31.546199999999999</v>
      </c>
      <c r="P375" s="31">
        <f t="shared" si="40"/>
        <v>38.306100000000001</v>
      </c>
      <c r="Q375" s="70"/>
      <c r="R375" s="71">
        <f t="shared" si="44"/>
        <v>0</v>
      </c>
      <c r="S375" s="42"/>
      <c r="T375" s="42"/>
      <c r="U375" s="350"/>
    </row>
    <row r="376" spans="1:21" ht="19.5" customHeight="1" thickTop="1" thickBot="1" x14ac:dyDescent="0.3">
      <c r="A376" s="179"/>
      <c r="B376" s="276"/>
      <c r="C376" s="347"/>
      <c r="D376" s="352"/>
      <c r="E376" s="327"/>
      <c r="F376" s="325"/>
      <c r="G376" s="325"/>
      <c r="H376" s="325"/>
      <c r="I376" s="326"/>
      <c r="J376" s="336"/>
      <c r="K376" s="62" t="s">
        <v>266</v>
      </c>
      <c r="L376" s="72" t="s">
        <v>37</v>
      </c>
      <c r="M376" s="64">
        <v>0.47</v>
      </c>
      <c r="N376" s="29">
        <f t="shared" si="38"/>
        <v>0.56399999999999995</v>
      </c>
      <c r="O376" s="30">
        <f t="shared" si="39"/>
        <v>39.479999999999997</v>
      </c>
      <c r="P376" s="31">
        <f t="shared" si="40"/>
        <v>47.94</v>
      </c>
      <c r="Q376" s="73"/>
      <c r="R376" s="74">
        <f t="shared" si="44"/>
        <v>0</v>
      </c>
      <c r="S376" s="42"/>
      <c r="T376" s="42"/>
      <c r="U376" s="350"/>
    </row>
    <row r="377" spans="1:21" ht="19.5" customHeight="1" thickTop="1" thickBot="1" x14ac:dyDescent="0.3">
      <c r="A377" s="179"/>
      <c r="B377" s="276"/>
      <c r="C377" s="347"/>
      <c r="D377" s="352"/>
      <c r="E377" s="327"/>
      <c r="F377" s="325"/>
      <c r="G377" s="325"/>
      <c r="H377" s="325"/>
      <c r="I377" s="326"/>
      <c r="J377" s="335" t="s">
        <v>31</v>
      </c>
      <c r="K377" s="67" t="s">
        <v>267</v>
      </c>
      <c r="L377" s="58" t="s">
        <v>35</v>
      </c>
      <c r="M377" s="69">
        <v>0.43</v>
      </c>
      <c r="N377" s="29">
        <f t="shared" si="38"/>
        <v>0.51600000000000001</v>
      </c>
      <c r="O377" s="30">
        <f t="shared" si="39"/>
        <v>36.120000000000005</v>
      </c>
      <c r="P377" s="31">
        <f t="shared" si="40"/>
        <v>43.86</v>
      </c>
      <c r="Q377" s="60"/>
      <c r="R377" s="61">
        <f t="shared" si="44"/>
        <v>0</v>
      </c>
      <c r="S377" s="42"/>
      <c r="T377" s="42"/>
      <c r="U377" s="350"/>
    </row>
    <row r="378" spans="1:21" ht="19.5" customHeight="1" thickTop="1" thickBot="1" x14ac:dyDescent="0.3">
      <c r="A378" s="179"/>
      <c r="B378" s="276"/>
      <c r="C378" s="347"/>
      <c r="D378" s="352"/>
      <c r="E378" s="282"/>
      <c r="F378" s="273"/>
      <c r="G378" s="273"/>
      <c r="H378" s="273"/>
      <c r="I378" s="275"/>
      <c r="J378" s="336"/>
      <c r="K378" s="62" t="s">
        <v>267</v>
      </c>
      <c r="L378" s="72" t="s">
        <v>37</v>
      </c>
      <c r="M378" s="64">
        <v>0.52</v>
      </c>
      <c r="N378" s="29">
        <f t="shared" si="38"/>
        <v>0.624</v>
      </c>
      <c r="O378" s="30">
        <f t="shared" si="39"/>
        <v>43.68</v>
      </c>
      <c r="P378" s="31">
        <f t="shared" si="40"/>
        <v>53.04</v>
      </c>
      <c r="Q378" s="73"/>
      <c r="R378" s="74">
        <f t="shared" si="44"/>
        <v>0</v>
      </c>
      <c r="S378" s="42"/>
      <c r="T378" s="42"/>
      <c r="U378" s="350"/>
    </row>
    <row r="379" spans="1:21" ht="19.5" customHeight="1" thickTop="1" thickBot="1" x14ac:dyDescent="0.3">
      <c r="A379" s="179"/>
      <c r="B379" s="276"/>
      <c r="C379" s="348"/>
      <c r="D379" s="353"/>
      <c r="E379" s="281">
        <v>14507</v>
      </c>
      <c r="F379" s="272" t="s">
        <v>40</v>
      </c>
      <c r="G379" s="272" t="s">
        <v>41</v>
      </c>
      <c r="H379" s="272" t="s">
        <v>42</v>
      </c>
      <c r="I379" s="274" t="s">
        <v>43</v>
      </c>
      <c r="J379" s="335" t="s">
        <v>25</v>
      </c>
      <c r="K379" s="67" t="s">
        <v>268</v>
      </c>
      <c r="L379" s="68" t="s">
        <v>35</v>
      </c>
      <c r="M379" s="69">
        <v>0.41614999999999996</v>
      </c>
      <c r="N379" s="29">
        <f t="shared" si="38"/>
        <v>0.49937999999999994</v>
      </c>
      <c r="O379" s="30">
        <f t="shared" si="39"/>
        <v>34.956599999999995</v>
      </c>
      <c r="P379" s="31">
        <f t="shared" si="40"/>
        <v>42.447299999999991</v>
      </c>
      <c r="Q379" s="70"/>
      <c r="R379" s="71">
        <f t="shared" si="44"/>
        <v>0</v>
      </c>
      <c r="S379" s="42"/>
      <c r="T379" s="42"/>
      <c r="U379" s="350"/>
    </row>
    <row r="380" spans="1:21" ht="19.5" customHeight="1" thickTop="1" thickBot="1" x14ac:dyDescent="0.3">
      <c r="A380" s="179"/>
      <c r="B380" s="276"/>
      <c r="C380" s="314"/>
      <c r="D380" s="354"/>
      <c r="E380" s="327"/>
      <c r="F380" s="325"/>
      <c r="G380" s="325"/>
      <c r="H380" s="325"/>
      <c r="I380" s="326"/>
      <c r="J380" s="336"/>
      <c r="K380" s="62" t="s">
        <v>268</v>
      </c>
      <c r="L380" s="63" t="s">
        <v>37</v>
      </c>
      <c r="M380" s="64">
        <v>0.5</v>
      </c>
      <c r="N380" s="29">
        <f t="shared" si="38"/>
        <v>0.6</v>
      </c>
      <c r="O380" s="30">
        <f t="shared" si="39"/>
        <v>42</v>
      </c>
      <c r="P380" s="31">
        <f t="shared" si="40"/>
        <v>51</v>
      </c>
      <c r="Q380" s="65"/>
      <c r="R380" s="66">
        <f t="shared" si="44"/>
        <v>0</v>
      </c>
      <c r="S380" s="42"/>
      <c r="T380" s="42"/>
      <c r="U380" s="350"/>
    </row>
    <row r="381" spans="1:21" ht="19.5" customHeight="1" thickTop="1" thickBot="1" x14ac:dyDescent="0.3">
      <c r="A381" s="179"/>
      <c r="B381" s="276"/>
      <c r="C381" s="314"/>
      <c r="D381" s="354"/>
      <c r="E381" s="327"/>
      <c r="F381" s="325"/>
      <c r="G381" s="325"/>
      <c r="H381" s="325"/>
      <c r="I381" s="326"/>
      <c r="J381" s="335" t="s">
        <v>29</v>
      </c>
      <c r="K381" s="67" t="s">
        <v>269</v>
      </c>
      <c r="L381" s="68" t="s">
        <v>35</v>
      </c>
      <c r="M381" s="69">
        <v>0.41614999999999996</v>
      </c>
      <c r="N381" s="29">
        <f t="shared" si="38"/>
        <v>0.49937999999999994</v>
      </c>
      <c r="O381" s="30">
        <f t="shared" si="39"/>
        <v>34.956599999999995</v>
      </c>
      <c r="P381" s="31">
        <f t="shared" si="40"/>
        <v>42.447299999999991</v>
      </c>
      <c r="Q381" s="70"/>
      <c r="R381" s="71">
        <f t="shared" si="44"/>
        <v>0</v>
      </c>
      <c r="S381" s="42"/>
      <c r="T381" s="42"/>
      <c r="U381" s="350"/>
    </row>
    <row r="382" spans="1:21" ht="19.5" customHeight="1" thickTop="1" thickBot="1" x14ac:dyDescent="0.3">
      <c r="A382" s="179"/>
      <c r="B382" s="276"/>
      <c r="C382" s="314"/>
      <c r="D382" s="354"/>
      <c r="E382" s="327"/>
      <c r="F382" s="325"/>
      <c r="G382" s="325"/>
      <c r="H382" s="325"/>
      <c r="I382" s="326"/>
      <c r="J382" s="336"/>
      <c r="K382" s="62" t="s">
        <v>269</v>
      </c>
      <c r="L382" s="72" t="s">
        <v>37</v>
      </c>
      <c r="M382" s="64">
        <v>0.5</v>
      </c>
      <c r="N382" s="29">
        <f t="shared" si="38"/>
        <v>0.6</v>
      </c>
      <c r="O382" s="30">
        <f t="shared" si="39"/>
        <v>42</v>
      </c>
      <c r="P382" s="31">
        <f t="shared" si="40"/>
        <v>51</v>
      </c>
      <c r="Q382" s="73"/>
      <c r="R382" s="74">
        <f t="shared" si="44"/>
        <v>0</v>
      </c>
      <c r="S382" s="42"/>
      <c r="T382" s="42"/>
      <c r="U382" s="350"/>
    </row>
    <row r="383" spans="1:21" ht="19.5" customHeight="1" thickTop="1" thickBot="1" x14ac:dyDescent="0.3">
      <c r="A383" s="179"/>
      <c r="B383" s="276"/>
      <c r="C383" s="314"/>
      <c r="D383" s="354"/>
      <c r="E383" s="327"/>
      <c r="F383" s="325"/>
      <c r="G383" s="325"/>
      <c r="H383" s="325"/>
      <c r="I383" s="326"/>
      <c r="J383" s="335" t="s">
        <v>31</v>
      </c>
      <c r="K383" s="67" t="s">
        <v>270</v>
      </c>
      <c r="L383" s="58" t="s">
        <v>35</v>
      </c>
      <c r="M383" s="69">
        <v>0.47</v>
      </c>
      <c r="N383" s="29">
        <f t="shared" si="38"/>
        <v>0.56399999999999995</v>
      </c>
      <c r="O383" s="30">
        <f t="shared" si="39"/>
        <v>39.479999999999997</v>
      </c>
      <c r="P383" s="31">
        <f t="shared" si="40"/>
        <v>47.94</v>
      </c>
      <c r="Q383" s="60"/>
      <c r="R383" s="61">
        <f t="shared" si="44"/>
        <v>0</v>
      </c>
      <c r="S383" s="42"/>
      <c r="T383" s="42"/>
      <c r="U383" s="350"/>
    </row>
    <row r="384" spans="1:21" ht="19.5" customHeight="1" thickTop="1" thickBot="1" x14ac:dyDescent="0.3">
      <c r="A384" s="179"/>
      <c r="B384" s="276"/>
      <c r="C384" s="315"/>
      <c r="D384" s="357"/>
      <c r="E384" s="282"/>
      <c r="F384" s="273"/>
      <c r="G384" s="273"/>
      <c r="H384" s="273"/>
      <c r="I384" s="275"/>
      <c r="J384" s="336"/>
      <c r="K384" s="75" t="s">
        <v>270</v>
      </c>
      <c r="L384" s="72" t="s">
        <v>37</v>
      </c>
      <c r="M384" s="64">
        <v>0.55000000000000004</v>
      </c>
      <c r="N384" s="29">
        <f t="shared" si="38"/>
        <v>0.66</v>
      </c>
      <c r="O384" s="30">
        <f t="shared" si="39"/>
        <v>46.2</v>
      </c>
      <c r="P384" s="31">
        <f t="shared" si="40"/>
        <v>56.1</v>
      </c>
      <c r="Q384" s="73"/>
      <c r="R384" s="74">
        <f t="shared" si="44"/>
        <v>0</v>
      </c>
      <c r="S384" s="42"/>
      <c r="T384" s="42"/>
      <c r="U384" s="356"/>
    </row>
    <row r="385" spans="1:21" ht="6.75" customHeight="1" thickTop="1" thickBot="1" x14ac:dyDescent="0.3">
      <c r="A385" s="179"/>
      <c r="B385" s="180"/>
      <c r="C385" s="181"/>
      <c r="D385" s="181"/>
      <c r="E385" s="181"/>
      <c r="F385" s="182"/>
      <c r="G385" s="182"/>
      <c r="H385" s="182"/>
      <c r="I385" s="182"/>
      <c r="J385" s="182"/>
      <c r="K385" s="182"/>
      <c r="L385" s="183"/>
      <c r="M385" s="184"/>
      <c r="N385" s="29"/>
      <c r="O385" s="30"/>
      <c r="P385" s="31"/>
      <c r="Q385" s="187"/>
      <c r="R385" s="188"/>
      <c r="S385" s="42"/>
      <c r="T385" s="42"/>
      <c r="U385" s="189"/>
    </row>
    <row r="386" spans="1:21" ht="19.5" customHeight="1" thickTop="1" thickBot="1" x14ac:dyDescent="0.3">
      <c r="A386" s="179"/>
      <c r="B386" s="276" t="s">
        <v>263</v>
      </c>
      <c r="C386" s="303"/>
      <c r="D386" s="322"/>
      <c r="E386" s="281">
        <v>14008</v>
      </c>
      <c r="F386" s="272" t="s">
        <v>21</v>
      </c>
      <c r="G386" s="272" t="s">
        <v>33</v>
      </c>
      <c r="H386" s="272" t="s">
        <v>23</v>
      </c>
      <c r="I386" s="274" t="s">
        <v>24</v>
      </c>
      <c r="J386" s="335" t="s">
        <v>25</v>
      </c>
      <c r="K386" s="67" t="s">
        <v>271</v>
      </c>
      <c r="L386" s="68" t="s">
        <v>35</v>
      </c>
      <c r="M386" s="69">
        <v>0.37554999999999999</v>
      </c>
      <c r="N386" s="29">
        <f t="shared" si="38"/>
        <v>0.45066000000000001</v>
      </c>
      <c r="O386" s="30">
        <f t="shared" si="39"/>
        <v>31.546199999999999</v>
      </c>
      <c r="P386" s="31">
        <f t="shared" si="40"/>
        <v>38.306100000000001</v>
      </c>
      <c r="Q386" s="70"/>
      <c r="R386" s="71">
        <f t="shared" ref="R386:R397" si="45">Q386*P386</f>
        <v>0</v>
      </c>
      <c r="S386" s="42"/>
      <c r="T386" s="42"/>
      <c r="U386" s="265" t="s">
        <v>272</v>
      </c>
    </row>
    <row r="387" spans="1:21" ht="19.5" customHeight="1" thickTop="1" thickBot="1" x14ac:dyDescent="0.3">
      <c r="A387" s="179"/>
      <c r="B387" s="276"/>
      <c r="C387" s="304"/>
      <c r="D387" s="323"/>
      <c r="E387" s="327"/>
      <c r="F387" s="325"/>
      <c r="G387" s="325"/>
      <c r="H387" s="325"/>
      <c r="I387" s="326"/>
      <c r="J387" s="336"/>
      <c r="K387" s="62" t="s">
        <v>271</v>
      </c>
      <c r="L387" s="63" t="s">
        <v>37</v>
      </c>
      <c r="M387" s="64">
        <v>0.47</v>
      </c>
      <c r="N387" s="29">
        <f t="shared" si="38"/>
        <v>0.56399999999999995</v>
      </c>
      <c r="O387" s="30">
        <f t="shared" si="39"/>
        <v>39.479999999999997</v>
      </c>
      <c r="P387" s="31">
        <f t="shared" si="40"/>
        <v>47.94</v>
      </c>
      <c r="Q387" s="65"/>
      <c r="R387" s="66">
        <f t="shared" si="45"/>
        <v>0</v>
      </c>
      <c r="S387" s="42"/>
      <c r="T387" s="42"/>
      <c r="U387" s="266"/>
    </row>
    <row r="388" spans="1:21" ht="19.5" customHeight="1" thickTop="1" thickBot="1" x14ac:dyDescent="0.3">
      <c r="A388" s="179"/>
      <c r="B388" s="276"/>
      <c r="C388" s="304"/>
      <c r="D388" s="323"/>
      <c r="E388" s="327"/>
      <c r="F388" s="325"/>
      <c r="G388" s="325"/>
      <c r="H388" s="325"/>
      <c r="I388" s="326"/>
      <c r="J388" s="335" t="s">
        <v>29</v>
      </c>
      <c r="K388" s="67" t="s">
        <v>273</v>
      </c>
      <c r="L388" s="68" t="s">
        <v>35</v>
      </c>
      <c r="M388" s="69">
        <v>0.37554999999999999</v>
      </c>
      <c r="N388" s="29">
        <f t="shared" si="38"/>
        <v>0.45066000000000001</v>
      </c>
      <c r="O388" s="30">
        <f t="shared" si="39"/>
        <v>31.546199999999999</v>
      </c>
      <c r="P388" s="31">
        <f t="shared" si="40"/>
        <v>38.306100000000001</v>
      </c>
      <c r="Q388" s="70"/>
      <c r="R388" s="71">
        <f t="shared" si="45"/>
        <v>0</v>
      </c>
      <c r="S388" s="42"/>
      <c r="T388" s="42"/>
      <c r="U388" s="266"/>
    </row>
    <row r="389" spans="1:21" ht="19.5" customHeight="1" thickTop="1" thickBot="1" x14ac:dyDescent="0.3">
      <c r="A389" s="179"/>
      <c r="B389" s="276"/>
      <c r="C389" s="304"/>
      <c r="D389" s="323"/>
      <c r="E389" s="327"/>
      <c r="F389" s="325"/>
      <c r="G389" s="325"/>
      <c r="H389" s="325"/>
      <c r="I389" s="326"/>
      <c r="J389" s="336"/>
      <c r="K389" s="62" t="s">
        <v>273</v>
      </c>
      <c r="L389" s="72" t="s">
        <v>37</v>
      </c>
      <c r="M389" s="64">
        <v>0.47</v>
      </c>
      <c r="N389" s="29">
        <f t="shared" si="38"/>
        <v>0.56399999999999995</v>
      </c>
      <c r="O389" s="30">
        <f t="shared" si="39"/>
        <v>39.479999999999997</v>
      </c>
      <c r="P389" s="31">
        <f t="shared" si="40"/>
        <v>47.94</v>
      </c>
      <c r="Q389" s="73"/>
      <c r="R389" s="74">
        <f t="shared" si="45"/>
        <v>0</v>
      </c>
      <c r="S389" s="42"/>
      <c r="T389" s="42"/>
      <c r="U389" s="266"/>
    </row>
    <row r="390" spans="1:21" ht="19.5" customHeight="1" thickTop="1" thickBot="1" x14ac:dyDescent="0.3">
      <c r="A390" s="179"/>
      <c r="B390" s="276"/>
      <c r="C390" s="304"/>
      <c r="D390" s="323"/>
      <c r="E390" s="327"/>
      <c r="F390" s="325"/>
      <c r="G390" s="325"/>
      <c r="H390" s="325"/>
      <c r="I390" s="326"/>
      <c r="J390" s="335" t="s">
        <v>31</v>
      </c>
      <c r="K390" s="67" t="s">
        <v>274</v>
      </c>
      <c r="L390" s="58" t="s">
        <v>35</v>
      </c>
      <c r="M390" s="69">
        <v>0.43</v>
      </c>
      <c r="N390" s="29">
        <f t="shared" ref="N390:N453" si="46">M390+M390*0.2</f>
        <v>0.51600000000000001</v>
      </c>
      <c r="O390" s="30">
        <f t="shared" ref="O390:O453" si="47">N390*70</f>
        <v>36.120000000000005</v>
      </c>
      <c r="P390" s="31">
        <f t="shared" ref="P390:P453" si="48">N390*85</f>
        <v>43.86</v>
      </c>
      <c r="Q390" s="60"/>
      <c r="R390" s="61">
        <f t="shared" si="45"/>
        <v>0</v>
      </c>
      <c r="S390" s="42"/>
      <c r="T390" s="42"/>
      <c r="U390" s="266"/>
    </row>
    <row r="391" spans="1:21" ht="19.5" customHeight="1" thickTop="1" thickBot="1" x14ac:dyDescent="0.3">
      <c r="A391" s="179"/>
      <c r="B391" s="276"/>
      <c r="C391" s="304"/>
      <c r="D391" s="323"/>
      <c r="E391" s="282"/>
      <c r="F391" s="273"/>
      <c r="G391" s="273"/>
      <c r="H391" s="273"/>
      <c r="I391" s="275"/>
      <c r="J391" s="336"/>
      <c r="K391" s="62" t="s">
        <v>274</v>
      </c>
      <c r="L391" s="72" t="s">
        <v>37</v>
      </c>
      <c r="M391" s="64">
        <v>0.52</v>
      </c>
      <c r="N391" s="29">
        <f t="shared" si="46"/>
        <v>0.624</v>
      </c>
      <c r="O391" s="30">
        <f t="shared" si="47"/>
        <v>43.68</v>
      </c>
      <c r="P391" s="31">
        <f t="shared" si="48"/>
        <v>53.04</v>
      </c>
      <c r="Q391" s="73"/>
      <c r="R391" s="74">
        <f t="shared" si="45"/>
        <v>0</v>
      </c>
      <c r="S391" s="42"/>
      <c r="T391" s="42"/>
      <c r="U391" s="266"/>
    </row>
    <row r="392" spans="1:21" ht="19.5" customHeight="1" thickTop="1" thickBot="1" x14ac:dyDescent="0.3">
      <c r="A392" s="179"/>
      <c r="B392" s="276"/>
      <c r="C392" s="329"/>
      <c r="D392" s="338"/>
      <c r="E392" s="281">
        <v>14508</v>
      </c>
      <c r="F392" s="272" t="s">
        <v>40</v>
      </c>
      <c r="G392" s="272" t="s">
        <v>41</v>
      </c>
      <c r="H392" s="272" t="s">
        <v>42</v>
      </c>
      <c r="I392" s="274" t="s">
        <v>43</v>
      </c>
      <c r="J392" s="335" t="s">
        <v>25</v>
      </c>
      <c r="K392" s="67" t="s">
        <v>275</v>
      </c>
      <c r="L392" s="68" t="s">
        <v>35</v>
      </c>
      <c r="M392" s="69">
        <v>0.41614999999999996</v>
      </c>
      <c r="N392" s="29">
        <f t="shared" si="46"/>
        <v>0.49937999999999994</v>
      </c>
      <c r="O392" s="30">
        <f t="shared" si="47"/>
        <v>34.956599999999995</v>
      </c>
      <c r="P392" s="31">
        <f t="shared" si="48"/>
        <v>42.447299999999991</v>
      </c>
      <c r="Q392" s="70"/>
      <c r="R392" s="71">
        <f t="shared" si="45"/>
        <v>0</v>
      </c>
      <c r="S392" s="42"/>
      <c r="T392" s="42"/>
      <c r="U392" s="266"/>
    </row>
    <row r="393" spans="1:21" ht="19.5" customHeight="1" thickTop="1" thickBot="1" x14ac:dyDescent="0.3">
      <c r="A393" s="179"/>
      <c r="B393" s="276"/>
      <c r="C393" s="330"/>
      <c r="D393" s="339"/>
      <c r="E393" s="327"/>
      <c r="F393" s="325"/>
      <c r="G393" s="325"/>
      <c r="H393" s="325"/>
      <c r="I393" s="326"/>
      <c r="J393" s="336"/>
      <c r="K393" s="62" t="s">
        <v>275</v>
      </c>
      <c r="L393" s="63" t="s">
        <v>37</v>
      </c>
      <c r="M393" s="64">
        <v>0.5</v>
      </c>
      <c r="N393" s="29">
        <f t="shared" si="46"/>
        <v>0.6</v>
      </c>
      <c r="O393" s="30">
        <f t="shared" si="47"/>
        <v>42</v>
      </c>
      <c r="P393" s="31">
        <f t="shared" si="48"/>
        <v>51</v>
      </c>
      <c r="Q393" s="65"/>
      <c r="R393" s="66">
        <f t="shared" si="45"/>
        <v>0</v>
      </c>
      <c r="S393" s="42"/>
      <c r="T393" s="42"/>
      <c r="U393" s="266"/>
    </row>
    <row r="394" spans="1:21" ht="19.5" customHeight="1" thickTop="1" thickBot="1" x14ac:dyDescent="0.3">
      <c r="A394" s="179"/>
      <c r="B394" s="276"/>
      <c r="C394" s="330"/>
      <c r="D394" s="339"/>
      <c r="E394" s="327"/>
      <c r="F394" s="325"/>
      <c r="G394" s="325"/>
      <c r="H394" s="325"/>
      <c r="I394" s="326"/>
      <c r="J394" s="335" t="s">
        <v>29</v>
      </c>
      <c r="K394" s="67" t="s">
        <v>276</v>
      </c>
      <c r="L394" s="68" t="s">
        <v>35</v>
      </c>
      <c r="M394" s="69">
        <v>0.41614999999999996</v>
      </c>
      <c r="N394" s="29">
        <f t="shared" si="46"/>
        <v>0.49937999999999994</v>
      </c>
      <c r="O394" s="30">
        <f t="shared" si="47"/>
        <v>34.956599999999995</v>
      </c>
      <c r="P394" s="31">
        <f t="shared" si="48"/>
        <v>42.447299999999991</v>
      </c>
      <c r="Q394" s="70"/>
      <c r="R394" s="71">
        <f t="shared" si="45"/>
        <v>0</v>
      </c>
      <c r="S394" s="42"/>
      <c r="T394" s="42"/>
      <c r="U394" s="266"/>
    </row>
    <row r="395" spans="1:21" ht="19.5" customHeight="1" thickTop="1" thickBot="1" x14ac:dyDescent="0.3">
      <c r="A395" s="179"/>
      <c r="B395" s="276"/>
      <c r="C395" s="330"/>
      <c r="D395" s="339"/>
      <c r="E395" s="327"/>
      <c r="F395" s="325"/>
      <c r="G395" s="325"/>
      <c r="H395" s="325"/>
      <c r="I395" s="326"/>
      <c r="J395" s="336"/>
      <c r="K395" s="62" t="s">
        <v>276</v>
      </c>
      <c r="L395" s="72" t="s">
        <v>37</v>
      </c>
      <c r="M395" s="64">
        <v>0.5</v>
      </c>
      <c r="N395" s="29">
        <f t="shared" si="46"/>
        <v>0.6</v>
      </c>
      <c r="O395" s="30">
        <f t="shared" si="47"/>
        <v>42</v>
      </c>
      <c r="P395" s="31">
        <f t="shared" si="48"/>
        <v>51</v>
      </c>
      <c r="Q395" s="73"/>
      <c r="R395" s="74">
        <f t="shared" si="45"/>
        <v>0</v>
      </c>
      <c r="S395" s="42"/>
      <c r="T395" s="42"/>
      <c r="U395" s="266"/>
    </row>
    <row r="396" spans="1:21" ht="19.5" customHeight="1" thickTop="1" thickBot="1" x14ac:dyDescent="0.3">
      <c r="A396" s="179"/>
      <c r="B396" s="276"/>
      <c r="C396" s="330"/>
      <c r="D396" s="339"/>
      <c r="E396" s="327"/>
      <c r="F396" s="325"/>
      <c r="G396" s="325"/>
      <c r="H396" s="325"/>
      <c r="I396" s="326"/>
      <c r="J396" s="335" t="s">
        <v>31</v>
      </c>
      <c r="K396" s="67" t="s">
        <v>277</v>
      </c>
      <c r="L396" s="58" t="s">
        <v>35</v>
      </c>
      <c r="M396" s="69">
        <v>0.47</v>
      </c>
      <c r="N396" s="29">
        <f t="shared" si="46"/>
        <v>0.56399999999999995</v>
      </c>
      <c r="O396" s="30">
        <f t="shared" si="47"/>
        <v>39.479999999999997</v>
      </c>
      <c r="P396" s="31">
        <f t="shared" si="48"/>
        <v>47.94</v>
      </c>
      <c r="Q396" s="60"/>
      <c r="R396" s="61">
        <f t="shared" si="45"/>
        <v>0</v>
      </c>
      <c r="S396" s="42"/>
      <c r="T396" s="42"/>
      <c r="U396" s="266"/>
    </row>
    <row r="397" spans="1:21" ht="19.5" customHeight="1" thickTop="1" thickBot="1" x14ac:dyDescent="0.3">
      <c r="A397" s="179"/>
      <c r="B397" s="276"/>
      <c r="C397" s="337"/>
      <c r="D397" s="280"/>
      <c r="E397" s="282"/>
      <c r="F397" s="273"/>
      <c r="G397" s="273"/>
      <c r="H397" s="273"/>
      <c r="I397" s="275"/>
      <c r="J397" s="336"/>
      <c r="K397" s="75" t="s">
        <v>277</v>
      </c>
      <c r="L397" s="72" t="s">
        <v>37</v>
      </c>
      <c r="M397" s="64">
        <v>0.55000000000000004</v>
      </c>
      <c r="N397" s="29">
        <f t="shared" si="46"/>
        <v>0.66</v>
      </c>
      <c r="O397" s="30">
        <f t="shared" si="47"/>
        <v>46.2</v>
      </c>
      <c r="P397" s="31">
        <f t="shared" si="48"/>
        <v>56.1</v>
      </c>
      <c r="Q397" s="73"/>
      <c r="R397" s="74">
        <f t="shared" si="45"/>
        <v>0</v>
      </c>
      <c r="S397" s="42"/>
      <c r="T397" s="42"/>
      <c r="U397" s="267"/>
    </row>
    <row r="398" spans="1:21" ht="6.75" customHeight="1" thickTop="1" thickBot="1" x14ac:dyDescent="0.3">
      <c r="A398" s="179"/>
      <c r="B398" s="180"/>
      <c r="C398" s="181"/>
      <c r="D398" s="181"/>
      <c r="E398" s="181"/>
      <c r="F398" s="182"/>
      <c r="G398" s="182"/>
      <c r="H398" s="182"/>
      <c r="I398" s="182"/>
      <c r="J398" s="182"/>
      <c r="K398" s="182"/>
      <c r="L398" s="183"/>
      <c r="M398" s="184"/>
      <c r="N398" s="29"/>
      <c r="O398" s="30"/>
      <c r="P398" s="31"/>
      <c r="Q398" s="187"/>
      <c r="R398" s="188"/>
      <c r="S398" s="42"/>
      <c r="T398" s="42"/>
      <c r="U398" s="189"/>
    </row>
    <row r="399" spans="1:21" ht="19.5" customHeight="1" thickTop="1" thickBot="1" x14ac:dyDescent="0.3">
      <c r="A399" s="179"/>
      <c r="B399" s="276" t="s">
        <v>263</v>
      </c>
      <c r="C399" s="303"/>
      <c r="D399" s="322"/>
      <c r="E399" s="281">
        <v>14009</v>
      </c>
      <c r="F399" s="272" t="s">
        <v>21</v>
      </c>
      <c r="G399" s="272" t="s">
        <v>33</v>
      </c>
      <c r="H399" s="272" t="s">
        <v>23</v>
      </c>
      <c r="I399" s="274" t="s">
        <v>24</v>
      </c>
      <c r="J399" s="335" t="s">
        <v>25</v>
      </c>
      <c r="K399" s="67" t="s">
        <v>278</v>
      </c>
      <c r="L399" s="68" t="s">
        <v>35</v>
      </c>
      <c r="M399" s="69">
        <v>0.37554999999999999</v>
      </c>
      <c r="N399" s="29">
        <f t="shared" si="46"/>
        <v>0.45066000000000001</v>
      </c>
      <c r="O399" s="30">
        <f t="shared" si="47"/>
        <v>31.546199999999999</v>
      </c>
      <c r="P399" s="31">
        <f t="shared" si="48"/>
        <v>38.306100000000001</v>
      </c>
      <c r="Q399" s="70"/>
      <c r="R399" s="71">
        <f t="shared" ref="R399:R410" si="49">Q399*P399</f>
        <v>0</v>
      </c>
      <c r="S399" s="42"/>
      <c r="T399" s="42"/>
      <c r="U399" s="265" t="s">
        <v>279</v>
      </c>
    </row>
    <row r="400" spans="1:21" ht="19.5" customHeight="1" thickTop="1" thickBot="1" x14ac:dyDescent="0.3">
      <c r="A400" s="179"/>
      <c r="B400" s="276"/>
      <c r="C400" s="304"/>
      <c r="D400" s="323"/>
      <c r="E400" s="327"/>
      <c r="F400" s="325"/>
      <c r="G400" s="325"/>
      <c r="H400" s="325"/>
      <c r="I400" s="326"/>
      <c r="J400" s="336"/>
      <c r="K400" s="62" t="s">
        <v>278</v>
      </c>
      <c r="L400" s="63" t="s">
        <v>37</v>
      </c>
      <c r="M400" s="64">
        <v>0.47</v>
      </c>
      <c r="N400" s="29">
        <f t="shared" si="46"/>
        <v>0.56399999999999995</v>
      </c>
      <c r="O400" s="30">
        <f t="shared" si="47"/>
        <v>39.479999999999997</v>
      </c>
      <c r="P400" s="31">
        <f t="shared" si="48"/>
        <v>47.94</v>
      </c>
      <c r="Q400" s="65"/>
      <c r="R400" s="66">
        <f t="shared" si="49"/>
        <v>0</v>
      </c>
      <c r="S400" s="42"/>
      <c r="T400" s="42"/>
      <c r="U400" s="266"/>
    </row>
    <row r="401" spans="1:21" ht="19.5" customHeight="1" thickTop="1" thickBot="1" x14ac:dyDescent="0.3">
      <c r="A401" s="179"/>
      <c r="B401" s="276"/>
      <c r="C401" s="304"/>
      <c r="D401" s="323"/>
      <c r="E401" s="327"/>
      <c r="F401" s="325"/>
      <c r="G401" s="325"/>
      <c r="H401" s="325"/>
      <c r="I401" s="326"/>
      <c r="J401" s="335" t="s">
        <v>29</v>
      </c>
      <c r="K401" s="67" t="s">
        <v>280</v>
      </c>
      <c r="L401" s="68" t="s">
        <v>35</v>
      </c>
      <c r="M401" s="69">
        <v>0.37554999999999999</v>
      </c>
      <c r="N401" s="29">
        <f t="shared" si="46"/>
        <v>0.45066000000000001</v>
      </c>
      <c r="O401" s="30">
        <f t="shared" si="47"/>
        <v>31.546199999999999</v>
      </c>
      <c r="P401" s="31">
        <f t="shared" si="48"/>
        <v>38.306100000000001</v>
      </c>
      <c r="Q401" s="70"/>
      <c r="R401" s="71">
        <f t="shared" si="49"/>
        <v>0</v>
      </c>
      <c r="S401" s="42"/>
      <c r="T401" s="42"/>
      <c r="U401" s="266"/>
    </row>
    <row r="402" spans="1:21" ht="19.5" customHeight="1" thickTop="1" thickBot="1" x14ac:dyDescent="0.3">
      <c r="A402" s="179"/>
      <c r="B402" s="276"/>
      <c r="C402" s="304"/>
      <c r="D402" s="323"/>
      <c r="E402" s="327"/>
      <c r="F402" s="325"/>
      <c r="G402" s="325"/>
      <c r="H402" s="325"/>
      <c r="I402" s="326"/>
      <c r="J402" s="336"/>
      <c r="K402" s="62" t="s">
        <v>280</v>
      </c>
      <c r="L402" s="72" t="s">
        <v>37</v>
      </c>
      <c r="M402" s="64">
        <v>0.47</v>
      </c>
      <c r="N402" s="29">
        <f t="shared" si="46"/>
        <v>0.56399999999999995</v>
      </c>
      <c r="O402" s="30">
        <f t="shared" si="47"/>
        <v>39.479999999999997</v>
      </c>
      <c r="P402" s="31">
        <f t="shared" si="48"/>
        <v>47.94</v>
      </c>
      <c r="Q402" s="73"/>
      <c r="R402" s="74">
        <f t="shared" si="49"/>
        <v>0</v>
      </c>
      <c r="S402" s="42"/>
      <c r="T402" s="42"/>
      <c r="U402" s="266"/>
    </row>
    <row r="403" spans="1:21" ht="19.5" customHeight="1" thickTop="1" thickBot="1" x14ac:dyDescent="0.3">
      <c r="A403" s="179"/>
      <c r="B403" s="276"/>
      <c r="C403" s="304"/>
      <c r="D403" s="323"/>
      <c r="E403" s="327"/>
      <c r="F403" s="325"/>
      <c r="G403" s="325"/>
      <c r="H403" s="325"/>
      <c r="I403" s="326"/>
      <c r="J403" s="335" t="s">
        <v>31</v>
      </c>
      <c r="K403" s="67" t="s">
        <v>281</v>
      </c>
      <c r="L403" s="58" t="s">
        <v>35</v>
      </c>
      <c r="M403" s="69">
        <v>0.43</v>
      </c>
      <c r="N403" s="29">
        <f t="shared" si="46"/>
        <v>0.51600000000000001</v>
      </c>
      <c r="O403" s="30">
        <f t="shared" si="47"/>
        <v>36.120000000000005</v>
      </c>
      <c r="P403" s="31">
        <f t="shared" si="48"/>
        <v>43.86</v>
      </c>
      <c r="Q403" s="60"/>
      <c r="R403" s="61">
        <f t="shared" si="49"/>
        <v>0</v>
      </c>
      <c r="S403" s="42"/>
      <c r="T403" s="42"/>
      <c r="U403" s="266"/>
    </row>
    <row r="404" spans="1:21" ht="19.5" customHeight="1" thickTop="1" thickBot="1" x14ac:dyDescent="0.3">
      <c r="A404" s="179"/>
      <c r="B404" s="276"/>
      <c r="C404" s="304"/>
      <c r="D404" s="323"/>
      <c r="E404" s="282"/>
      <c r="F404" s="273"/>
      <c r="G404" s="273"/>
      <c r="H404" s="273"/>
      <c r="I404" s="275"/>
      <c r="J404" s="336"/>
      <c r="K404" s="62" t="s">
        <v>281</v>
      </c>
      <c r="L404" s="72" t="s">
        <v>37</v>
      </c>
      <c r="M404" s="64">
        <v>0.52</v>
      </c>
      <c r="N404" s="29">
        <f t="shared" si="46"/>
        <v>0.624</v>
      </c>
      <c r="O404" s="30">
        <f t="shared" si="47"/>
        <v>43.68</v>
      </c>
      <c r="P404" s="31">
        <f t="shared" si="48"/>
        <v>53.04</v>
      </c>
      <c r="Q404" s="73"/>
      <c r="R404" s="74">
        <f t="shared" si="49"/>
        <v>0</v>
      </c>
      <c r="S404" s="42"/>
      <c r="T404" s="42"/>
      <c r="U404" s="266"/>
    </row>
    <row r="405" spans="1:21" ht="19.5" customHeight="1" thickTop="1" thickBot="1" x14ac:dyDescent="0.3">
      <c r="A405" s="179"/>
      <c r="B405" s="276"/>
      <c r="C405" s="329"/>
      <c r="D405" s="338"/>
      <c r="E405" s="281">
        <v>14509</v>
      </c>
      <c r="F405" s="272" t="s">
        <v>40</v>
      </c>
      <c r="G405" s="272" t="s">
        <v>41</v>
      </c>
      <c r="H405" s="272" t="s">
        <v>42</v>
      </c>
      <c r="I405" s="274" t="s">
        <v>43</v>
      </c>
      <c r="J405" s="335" t="s">
        <v>25</v>
      </c>
      <c r="K405" s="67" t="s">
        <v>282</v>
      </c>
      <c r="L405" s="68" t="s">
        <v>35</v>
      </c>
      <c r="M405" s="69">
        <v>0.41614999999999996</v>
      </c>
      <c r="N405" s="29">
        <f t="shared" si="46"/>
        <v>0.49937999999999994</v>
      </c>
      <c r="O405" s="30">
        <f t="shared" si="47"/>
        <v>34.956599999999995</v>
      </c>
      <c r="P405" s="31">
        <f t="shared" si="48"/>
        <v>42.447299999999991</v>
      </c>
      <c r="Q405" s="70"/>
      <c r="R405" s="71">
        <f t="shared" si="49"/>
        <v>0</v>
      </c>
      <c r="S405" s="42"/>
      <c r="T405" s="42"/>
      <c r="U405" s="266"/>
    </row>
    <row r="406" spans="1:21" ht="19.5" customHeight="1" thickTop="1" thickBot="1" x14ac:dyDescent="0.3">
      <c r="A406" s="179"/>
      <c r="B406" s="276"/>
      <c r="C406" s="330"/>
      <c r="D406" s="339"/>
      <c r="E406" s="327"/>
      <c r="F406" s="325"/>
      <c r="G406" s="325"/>
      <c r="H406" s="325"/>
      <c r="I406" s="326"/>
      <c r="J406" s="336"/>
      <c r="K406" s="62" t="s">
        <v>282</v>
      </c>
      <c r="L406" s="63" t="s">
        <v>37</v>
      </c>
      <c r="M406" s="64">
        <v>0.5</v>
      </c>
      <c r="N406" s="29">
        <f t="shared" si="46"/>
        <v>0.6</v>
      </c>
      <c r="O406" s="30">
        <f t="shared" si="47"/>
        <v>42</v>
      </c>
      <c r="P406" s="31">
        <f t="shared" si="48"/>
        <v>51</v>
      </c>
      <c r="Q406" s="65"/>
      <c r="R406" s="66">
        <f t="shared" si="49"/>
        <v>0</v>
      </c>
      <c r="S406" s="42"/>
      <c r="T406" s="42"/>
      <c r="U406" s="266"/>
    </row>
    <row r="407" spans="1:21" ht="19.5" customHeight="1" thickTop="1" thickBot="1" x14ac:dyDescent="0.3">
      <c r="A407" s="179"/>
      <c r="B407" s="276"/>
      <c r="C407" s="330"/>
      <c r="D407" s="339"/>
      <c r="E407" s="327"/>
      <c r="F407" s="325"/>
      <c r="G407" s="325"/>
      <c r="H407" s="325"/>
      <c r="I407" s="326"/>
      <c r="J407" s="335" t="s">
        <v>29</v>
      </c>
      <c r="K407" s="67" t="s">
        <v>283</v>
      </c>
      <c r="L407" s="68" t="s">
        <v>35</v>
      </c>
      <c r="M407" s="69">
        <v>0.41614999999999996</v>
      </c>
      <c r="N407" s="29">
        <f t="shared" si="46"/>
        <v>0.49937999999999994</v>
      </c>
      <c r="O407" s="30">
        <f t="shared" si="47"/>
        <v>34.956599999999995</v>
      </c>
      <c r="P407" s="31">
        <f t="shared" si="48"/>
        <v>42.447299999999991</v>
      </c>
      <c r="Q407" s="70"/>
      <c r="R407" s="71">
        <f t="shared" si="49"/>
        <v>0</v>
      </c>
      <c r="S407" s="42"/>
      <c r="T407" s="42"/>
      <c r="U407" s="266"/>
    </row>
    <row r="408" spans="1:21" ht="19.5" customHeight="1" thickTop="1" thickBot="1" x14ac:dyDescent="0.3">
      <c r="A408" s="179"/>
      <c r="B408" s="276"/>
      <c r="C408" s="330"/>
      <c r="D408" s="339"/>
      <c r="E408" s="327"/>
      <c r="F408" s="325"/>
      <c r="G408" s="325"/>
      <c r="H408" s="325"/>
      <c r="I408" s="326"/>
      <c r="J408" s="336"/>
      <c r="K408" s="62" t="s">
        <v>283</v>
      </c>
      <c r="L408" s="72" t="s">
        <v>37</v>
      </c>
      <c r="M408" s="64">
        <v>0.5</v>
      </c>
      <c r="N408" s="29">
        <f t="shared" si="46"/>
        <v>0.6</v>
      </c>
      <c r="O408" s="30">
        <f t="shared" si="47"/>
        <v>42</v>
      </c>
      <c r="P408" s="31">
        <f t="shared" si="48"/>
        <v>51</v>
      </c>
      <c r="Q408" s="73"/>
      <c r="R408" s="74">
        <f t="shared" si="49"/>
        <v>0</v>
      </c>
      <c r="S408" s="42"/>
      <c r="T408" s="42"/>
      <c r="U408" s="266"/>
    </row>
    <row r="409" spans="1:21" ht="19.5" customHeight="1" thickTop="1" thickBot="1" x14ac:dyDescent="0.3">
      <c r="A409" s="179"/>
      <c r="B409" s="276"/>
      <c r="C409" s="330"/>
      <c r="D409" s="339"/>
      <c r="E409" s="327"/>
      <c r="F409" s="325"/>
      <c r="G409" s="325"/>
      <c r="H409" s="325"/>
      <c r="I409" s="326"/>
      <c r="J409" s="335" t="s">
        <v>31</v>
      </c>
      <c r="K409" s="67" t="s">
        <v>284</v>
      </c>
      <c r="L409" s="58" t="s">
        <v>35</v>
      </c>
      <c r="M409" s="69">
        <v>0.47</v>
      </c>
      <c r="N409" s="29">
        <f t="shared" si="46"/>
        <v>0.56399999999999995</v>
      </c>
      <c r="O409" s="30">
        <f t="shared" si="47"/>
        <v>39.479999999999997</v>
      </c>
      <c r="P409" s="31">
        <f t="shared" si="48"/>
        <v>47.94</v>
      </c>
      <c r="Q409" s="60"/>
      <c r="R409" s="61">
        <f t="shared" si="49"/>
        <v>0</v>
      </c>
      <c r="S409" s="42"/>
      <c r="T409" s="42"/>
      <c r="U409" s="266"/>
    </row>
    <row r="410" spans="1:21" ht="19.5" customHeight="1" thickTop="1" thickBot="1" x14ac:dyDescent="0.3">
      <c r="A410" s="179"/>
      <c r="B410" s="276"/>
      <c r="C410" s="337"/>
      <c r="D410" s="280"/>
      <c r="E410" s="282"/>
      <c r="F410" s="273"/>
      <c r="G410" s="273"/>
      <c r="H410" s="273"/>
      <c r="I410" s="275"/>
      <c r="J410" s="336"/>
      <c r="K410" s="75" t="s">
        <v>284</v>
      </c>
      <c r="L410" s="72" t="s">
        <v>37</v>
      </c>
      <c r="M410" s="64">
        <v>0.55000000000000004</v>
      </c>
      <c r="N410" s="29">
        <f t="shared" si="46"/>
        <v>0.66</v>
      </c>
      <c r="O410" s="30">
        <f t="shared" si="47"/>
        <v>46.2</v>
      </c>
      <c r="P410" s="31">
        <f t="shared" si="48"/>
        <v>56.1</v>
      </c>
      <c r="Q410" s="73"/>
      <c r="R410" s="74">
        <f t="shared" si="49"/>
        <v>0</v>
      </c>
      <c r="S410" s="42"/>
      <c r="T410" s="42"/>
      <c r="U410" s="267"/>
    </row>
    <row r="411" spans="1:21" ht="6.75" customHeight="1" thickTop="1" thickBot="1" x14ac:dyDescent="0.3">
      <c r="A411" s="179"/>
      <c r="B411" s="180"/>
      <c r="C411" s="181"/>
      <c r="D411" s="181"/>
      <c r="E411" s="181"/>
      <c r="F411" s="182"/>
      <c r="G411" s="182"/>
      <c r="H411" s="182"/>
      <c r="I411" s="182"/>
      <c r="J411" s="182"/>
      <c r="K411" s="182"/>
      <c r="L411" s="183"/>
      <c r="M411" s="184"/>
      <c r="N411" s="29"/>
      <c r="O411" s="30"/>
      <c r="P411" s="31"/>
      <c r="Q411" s="187"/>
      <c r="R411" s="188"/>
      <c r="S411" s="42"/>
      <c r="T411" s="42"/>
      <c r="U411" s="189"/>
    </row>
    <row r="412" spans="1:21" ht="19.5" customHeight="1" thickTop="1" thickBot="1" x14ac:dyDescent="0.3">
      <c r="A412" s="179"/>
      <c r="B412" s="276" t="s">
        <v>263</v>
      </c>
      <c r="C412" s="303"/>
      <c r="D412" s="322"/>
      <c r="E412" s="281">
        <v>14010</v>
      </c>
      <c r="F412" s="272" t="s">
        <v>21</v>
      </c>
      <c r="G412" s="272" t="s">
        <v>33</v>
      </c>
      <c r="H412" s="272" t="s">
        <v>23</v>
      </c>
      <c r="I412" s="274" t="s">
        <v>24</v>
      </c>
      <c r="J412" s="335" t="s">
        <v>25</v>
      </c>
      <c r="K412" s="67" t="s">
        <v>285</v>
      </c>
      <c r="L412" s="68" t="s">
        <v>35</v>
      </c>
      <c r="M412" s="69">
        <v>0.37554999999999999</v>
      </c>
      <c r="N412" s="29">
        <f t="shared" si="46"/>
        <v>0.45066000000000001</v>
      </c>
      <c r="O412" s="30">
        <f t="shared" si="47"/>
        <v>31.546199999999999</v>
      </c>
      <c r="P412" s="31">
        <f t="shared" si="48"/>
        <v>38.306100000000001</v>
      </c>
      <c r="Q412" s="70"/>
      <c r="R412" s="71">
        <f t="shared" ref="R412:R423" si="50">Q412*P412</f>
        <v>0</v>
      </c>
      <c r="S412" s="42"/>
      <c r="T412" s="42"/>
      <c r="U412" s="265" t="s">
        <v>286</v>
      </c>
    </row>
    <row r="413" spans="1:21" ht="19.5" customHeight="1" thickTop="1" thickBot="1" x14ac:dyDescent="0.3">
      <c r="A413" s="179"/>
      <c r="B413" s="276"/>
      <c r="C413" s="304"/>
      <c r="D413" s="323"/>
      <c r="E413" s="327"/>
      <c r="F413" s="325"/>
      <c r="G413" s="325"/>
      <c r="H413" s="325"/>
      <c r="I413" s="326"/>
      <c r="J413" s="336"/>
      <c r="K413" s="62" t="s">
        <v>285</v>
      </c>
      <c r="L413" s="63" t="s">
        <v>37</v>
      </c>
      <c r="M413" s="64">
        <v>0.47</v>
      </c>
      <c r="N413" s="29">
        <f t="shared" si="46"/>
        <v>0.56399999999999995</v>
      </c>
      <c r="O413" s="30">
        <f t="shared" si="47"/>
        <v>39.479999999999997</v>
      </c>
      <c r="P413" s="31">
        <f t="shared" si="48"/>
        <v>47.94</v>
      </c>
      <c r="Q413" s="65"/>
      <c r="R413" s="66">
        <f t="shared" si="50"/>
        <v>0</v>
      </c>
      <c r="S413" s="42"/>
      <c r="T413" s="42"/>
      <c r="U413" s="266"/>
    </row>
    <row r="414" spans="1:21" ht="19.5" customHeight="1" thickTop="1" thickBot="1" x14ac:dyDescent="0.3">
      <c r="A414" s="179"/>
      <c r="B414" s="276"/>
      <c r="C414" s="304"/>
      <c r="D414" s="323"/>
      <c r="E414" s="327"/>
      <c r="F414" s="325"/>
      <c r="G414" s="325"/>
      <c r="H414" s="325"/>
      <c r="I414" s="326"/>
      <c r="J414" s="335" t="s">
        <v>29</v>
      </c>
      <c r="K414" s="67" t="s">
        <v>287</v>
      </c>
      <c r="L414" s="68" t="s">
        <v>35</v>
      </c>
      <c r="M414" s="69">
        <v>0.37554999999999999</v>
      </c>
      <c r="N414" s="29">
        <f t="shared" si="46"/>
        <v>0.45066000000000001</v>
      </c>
      <c r="O414" s="30">
        <f t="shared" si="47"/>
        <v>31.546199999999999</v>
      </c>
      <c r="P414" s="31">
        <f t="shared" si="48"/>
        <v>38.306100000000001</v>
      </c>
      <c r="Q414" s="70"/>
      <c r="R414" s="71">
        <f t="shared" si="50"/>
        <v>0</v>
      </c>
      <c r="S414" s="42"/>
      <c r="T414" s="42"/>
      <c r="U414" s="266"/>
    </row>
    <row r="415" spans="1:21" ht="19.5" customHeight="1" thickTop="1" thickBot="1" x14ac:dyDescent="0.3">
      <c r="A415" s="179"/>
      <c r="B415" s="276"/>
      <c r="C415" s="304"/>
      <c r="D415" s="323"/>
      <c r="E415" s="327"/>
      <c r="F415" s="325"/>
      <c r="G415" s="325"/>
      <c r="H415" s="325"/>
      <c r="I415" s="326"/>
      <c r="J415" s="336"/>
      <c r="K415" s="62" t="s">
        <v>287</v>
      </c>
      <c r="L415" s="72" t="s">
        <v>37</v>
      </c>
      <c r="M415" s="64">
        <v>0.47</v>
      </c>
      <c r="N415" s="29">
        <f t="shared" si="46"/>
        <v>0.56399999999999995</v>
      </c>
      <c r="O415" s="30">
        <f t="shared" si="47"/>
        <v>39.479999999999997</v>
      </c>
      <c r="P415" s="31">
        <f t="shared" si="48"/>
        <v>47.94</v>
      </c>
      <c r="Q415" s="73"/>
      <c r="R415" s="74">
        <f t="shared" si="50"/>
        <v>0</v>
      </c>
      <c r="S415" s="42"/>
      <c r="T415" s="42"/>
      <c r="U415" s="266"/>
    </row>
    <row r="416" spans="1:21" ht="19.5" customHeight="1" thickTop="1" thickBot="1" x14ac:dyDescent="0.3">
      <c r="A416" s="179"/>
      <c r="B416" s="276"/>
      <c r="C416" s="304"/>
      <c r="D416" s="323"/>
      <c r="E416" s="327"/>
      <c r="F416" s="325"/>
      <c r="G416" s="325"/>
      <c r="H416" s="325"/>
      <c r="I416" s="326"/>
      <c r="J416" s="335" t="s">
        <v>31</v>
      </c>
      <c r="K416" s="67" t="s">
        <v>288</v>
      </c>
      <c r="L416" s="58" t="s">
        <v>35</v>
      </c>
      <c r="M416" s="69">
        <v>0.43</v>
      </c>
      <c r="N416" s="29">
        <f t="shared" si="46"/>
        <v>0.51600000000000001</v>
      </c>
      <c r="O416" s="30">
        <f t="shared" si="47"/>
        <v>36.120000000000005</v>
      </c>
      <c r="P416" s="31">
        <f t="shared" si="48"/>
        <v>43.86</v>
      </c>
      <c r="Q416" s="60"/>
      <c r="R416" s="61">
        <f t="shared" si="50"/>
        <v>0</v>
      </c>
      <c r="S416" s="42"/>
      <c r="T416" s="42"/>
      <c r="U416" s="266"/>
    </row>
    <row r="417" spans="1:21" ht="19.5" customHeight="1" thickTop="1" thickBot="1" x14ac:dyDescent="0.3">
      <c r="A417" s="179"/>
      <c r="B417" s="276"/>
      <c r="C417" s="304"/>
      <c r="D417" s="323"/>
      <c r="E417" s="282"/>
      <c r="F417" s="273"/>
      <c r="G417" s="273"/>
      <c r="H417" s="273"/>
      <c r="I417" s="275"/>
      <c r="J417" s="336"/>
      <c r="K417" s="62" t="s">
        <v>288</v>
      </c>
      <c r="L417" s="72" t="s">
        <v>37</v>
      </c>
      <c r="M417" s="64">
        <v>0.52</v>
      </c>
      <c r="N417" s="29">
        <f t="shared" si="46"/>
        <v>0.624</v>
      </c>
      <c r="O417" s="30">
        <f t="shared" si="47"/>
        <v>43.68</v>
      </c>
      <c r="P417" s="31">
        <f t="shared" si="48"/>
        <v>53.04</v>
      </c>
      <c r="Q417" s="73"/>
      <c r="R417" s="74">
        <f t="shared" si="50"/>
        <v>0</v>
      </c>
      <c r="S417" s="42"/>
      <c r="T417" s="42"/>
      <c r="U417" s="266"/>
    </row>
    <row r="418" spans="1:21" ht="19.5" customHeight="1" thickTop="1" thickBot="1" x14ac:dyDescent="0.3">
      <c r="A418" s="179"/>
      <c r="B418" s="276"/>
      <c r="C418" s="329"/>
      <c r="D418" s="338"/>
      <c r="E418" s="281">
        <v>14510</v>
      </c>
      <c r="F418" s="272" t="s">
        <v>40</v>
      </c>
      <c r="G418" s="272" t="s">
        <v>41</v>
      </c>
      <c r="H418" s="272" t="s">
        <v>42</v>
      </c>
      <c r="I418" s="274" t="s">
        <v>43</v>
      </c>
      <c r="J418" s="335" t="s">
        <v>25</v>
      </c>
      <c r="K418" s="67" t="s">
        <v>289</v>
      </c>
      <c r="L418" s="68" t="s">
        <v>35</v>
      </c>
      <c r="M418" s="69">
        <v>0.41614999999999996</v>
      </c>
      <c r="N418" s="29">
        <f t="shared" si="46"/>
        <v>0.49937999999999994</v>
      </c>
      <c r="O418" s="30">
        <f t="shared" si="47"/>
        <v>34.956599999999995</v>
      </c>
      <c r="P418" s="31">
        <f t="shared" si="48"/>
        <v>42.447299999999991</v>
      </c>
      <c r="Q418" s="70"/>
      <c r="R418" s="71">
        <f t="shared" si="50"/>
        <v>0</v>
      </c>
      <c r="S418" s="42"/>
      <c r="T418" s="42"/>
      <c r="U418" s="266"/>
    </row>
    <row r="419" spans="1:21" ht="19.5" customHeight="1" thickTop="1" thickBot="1" x14ac:dyDescent="0.3">
      <c r="A419" s="179"/>
      <c r="B419" s="276"/>
      <c r="C419" s="330"/>
      <c r="D419" s="339"/>
      <c r="E419" s="327"/>
      <c r="F419" s="325"/>
      <c r="G419" s="325"/>
      <c r="H419" s="325"/>
      <c r="I419" s="326"/>
      <c r="J419" s="336"/>
      <c r="K419" s="62" t="s">
        <v>289</v>
      </c>
      <c r="L419" s="63" t="s">
        <v>37</v>
      </c>
      <c r="M419" s="64">
        <v>0.5</v>
      </c>
      <c r="N419" s="29">
        <f t="shared" si="46"/>
        <v>0.6</v>
      </c>
      <c r="O419" s="30">
        <f t="shared" si="47"/>
        <v>42</v>
      </c>
      <c r="P419" s="31">
        <f t="shared" si="48"/>
        <v>51</v>
      </c>
      <c r="Q419" s="65"/>
      <c r="R419" s="66">
        <f t="shared" si="50"/>
        <v>0</v>
      </c>
      <c r="S419" s="42"/>
      <c r="T419" s="42"/>
      <c r="U419" s="266"/>
    </row>
    <row r="420" spans="1:21" ht="19.5" customHeight="1" thickTop="1" thickBot="1" x14ac:dyDescent="0.3">
      <c r="A420" s="179"/>
      <c r="B420" s="276"/>
      <c r="C420" s="330"/>
      <c r="D420" s="339"/>
      <c r="E420" s="327"/>
      <c r="F420" s="325"/>
      <c r="G420" s="325"/>
      <c r="H420" s="325"/>
      <c r="I420" s="326"/>
      <c r="J420" s="335" t="s">
        <v>29</v>
      </c>
      <c r="K420" s="67" t="s">
        <v>290</v>
      </c>
      <c r="L420" s="68" t="s">
        <v>35</v>
      </c>
      <c r="M420" s="69">
        <v>0.41614999999999996</v>
      </c>
      <c r="N420" s="29">
        <f t="shared" si="46"/>
        <v>0.49937999999999994</v>
      </c>
      <c r="O420" s="30">
        <f t="shared" si="47"/>
        <v>34.956599999999995</v>
      </c>
      <c r="P420" s="31">
        <f t="shared" si="48"/>
        <v>42.447299999999991</v>
      </c>
      <c r="Q420" s="70"/>
      <c r="R420" s="71">
        <f t="shared" si="50"/>
        <v>0</v>
      </c>
      <c r="S420" s="42"/>
      <c r="T420" s="42"/>
      <c r="U420" s="266"/>
    </row>
    <row r="421" spans="1:21" ht="19.5" customHeight="1" thickTop="1" thickBot="1" x14ac:dyDescent="0.3">
      <c r="A421" s="179"/>
      <c r="B421" s="276"/>
      <c r="C421" s="330"/>
      <c r="D421" s="339"/>
      <c r="E421" s="327"/>
      <c r="F421" s="325"/>
      <c r="G421" s="325"/>
      <c r="H421" s="325"/>
      <c r="I421" s="326"/>
      <c r="J421" s="336"/>
      <c r="K421" s="62" t="s">
        <v>290</v>
      </c>
      <c r="L421" s="72" t="s">
        <v>37</v>
      </c>
      <c r="M421" s="64">
        <v>0.5</v>
      </c>
      <c r="N421" s="29">
        <f t="shared" si="46"/>
        <v>0.6</v>
      </c>
      <c r="O421" s="30">
        <f t="shared" si="47"/>
        <v>42</v>
      </c>
      <c r="P421" s="31">
        <f t="shared" si="48"/>
        <v>51</v>
      </c>
      <c r="Q421" s="73"/>
      <c r="R421" s="74">
        <f t="shared" si="50"/>
        <v>0</v>
      </c>
      <c r="S421" s="42"/>
      <c r="T421" s="42"/>
      <c r="U421" s="266"/>
    </row>
    <row r="422" spans="1:21" ht="19.5" customHeight="1" thickTop="1" thickBot="1" x14ac:dyDescent="0.3">
      <c r="A422" s="179"/>
      <c r="B422" s="276"/>
      <c r="C422" s="330"/>
      <c r="D422" s="339"/>
      <c r="E422" s="327"/>
      <c r="F422" s="325"/>
      <c r="G422" s="325"/>
      <c r="H422" s="325"/>
      <c r="I422" s="326"/>
      <c r="J422" s="335" t="s">
        <v>31</v>
      </c>
      <c r="K422" s="67" t="s">
        <v>291</v>
      </c>
      <c r="L422" s="58" t="s">
        <v>35</v>
      </c>
      <c r="M422" s="69">
        <v>0.47</v>
      </c>
      <c r="N422" s="29">
        <f t="shared" si="46"/>
        <v>0.56399999999999995</v>
      </c>
      <c r="O422" s="30">
        <f t="shared" si="47"/>
        <v>39.479999999999997</v>
      </c>
      <c r="P422" s="31">
        <f t="shared" si="48"/>
        <v>47.94</v>
      </c>
      <c r="Q422" s="60"/>
      <c r="R422" s="61">
        <f t="shared" si="50"/>
        <v>0</v>
      </c>
      <c r="S422" s="42"/>
      <c r="T422" s="42"/>
      <c r="U422" s="266"/>
    </row>
    <row r="423" spans="1:21" ht="19.5" customHeight="1" thickTop="1" thickBot="1" x14ac:dyDescent="0.3">
      <c r="A423" s="179"/>
      <c r="B423" s="276"/>
      <c r="C423" s="337"/>
      <c r="D423" s="280"/>
      <c r="E423" s="282"/>
      <c r="F423" s="273"/>
      <c r="G423" s="273"/>
      <c r="H423" s="273"/>
      <c r="I423" s="275"/>
      <c r="J423" s="336"/>
      <c r="K423" s="75" t="s">
        <v>291</v>
      </c>
      <c r="L423" s="72" t="s">
        <v>37</v>
      </c>
      <c r="M423" s="64">
        <v>0.55000000000000004</v>
      </c>
      <c r="N423" s="29">
        <f t="shared" si="46"/>
        <v>0.66</v>
      </c>
      <c r="O423" s="30">
        <f t="shared" si="47"/>
        <v>46.2</v>
      </c>
      <c r="P423" s="31">
        <f t="shared" si="48"/>
        <v>56.1</v>
      </c>
      <c r="Q423" s="73"/>
      <c r="R423" s="74">
        <f t="shared" si="50"/>
        <v>0</v>
      </c>
      <c r="S423" s="42"/>
      <c r="T423" s="42"/>
      <c r="U423" s="267"/>
    </row>
    <row r="424" spans="1:21" ht="6.75" customHeight="1" thickTop="1" thickBot="1" x14ac:dyDescent="0.3">
      <c r="A424" s="179"/>
      <c r="B424" s="180"/>
      <c r="C424" s="181"/>
      <c r="D424" s="181"/>
      <c r="E424" s="181"/>
      <c r="F424" s="182"/>
      <c r="G424" s="182"/>
      <c r="H424" s="182"/>
      <c r="I424" s="182"/>
      <c r="J424" s="182"/>
      <c r="K424" s="182"/>
      <c r="L424" s="183"/>
      <c r="M424" s="184"/>
      <c r="N424" s="29"/>
      <c r="O424" s="30"/>
      <c r="P424" s="31"/>
      <c r="Q424" s="187"/>
      <c r="R424" s="188"/>
      <c r="S424" s="42"/>
      <c r="T424" s="42"/>
      <c r="U424" s="189"/>
    </row>
    <row r="425" spans="1:21" ht="19.5" customHeight="1" thickTop="1" thickBot="1" x14ac:dyDescent="0.3">
      <c r="A425" s="179"/>
      <c r="B425" s="276" t="s">
        <v>263</v>
      </c>
      <c r="C425" s="303"/>
      <c r="D425" s="322"/>
      <c r="E425" s="281">
        <v>14011</v>
      </c>
      <c r="F425" s="272" t="s">
        <v>21</v>
      </c>
      <c r="G425" s="272" t="s">
        <v>33</v>
      </c>
      <c r="H425" s="272" t="s">
        <v>23</v>
      </c>
      <c r="I425" s="274" t="s">
        <v>24</v>
      </c>
      <c r="J425" s="335" t="s">
        <v>25</v>
      </c>
      <c r="K425" s="67" t="s">
        <v>292</v>
      </c>
      <c r="L425" s="68" t="s">
        <v>35</v>
      </c>
      <c r="M425" s="69">
        <v>0.37554999999999999</v>
      </c>
      <c r="N425" s="29">
        <f t="shared" si="46"/>
        <v>0.45066000000000001</v>
      </c>
      <c r="O425" s="30">
        <f t="shared" si="47"/>
        <v>31.546199999999999</v>
      </c>
      <c r="P425" s="31">
        <f t="shared" si="48"/>
        <v>38.306100000000001</v>
      </c>
      <c r="Q425" s="70"/>
      <c r="R425" s="71">
        <f t="shared" ref="R425:R436" si="51">Q425*P425</f>
        <v>0</v>
      </c>
      <c r="S425" s="42"/>
      <c r="T425" s="42"/>
      <c r="U425" s="265" t="s">
        <v>293</v>
      </c>
    </row>
    <row r="426" spans="1:21" ht="19.5" customHeight="1" thickTop="1" thickBot="1" x14ac:dyDescent="0.3">
      <c r="A426" s="179"/>
      <c r="B426" s="276"/>
      <c r="C426" s="304"/>
      <c r="D426" s="323"/>
      <c r="E426" s="327"/>
      <c r="F426" s="325"/>
      <c r="G426" s="325"/>
      <c r="H426" s="325"/>
      <c r="I426" s="326"/>
      <c r="J426" s="336"/>
      <c r="K426" s="62" t="s">
        <v>292</v>
      </c>
      <c r="L426" s="63" t="s">
        <v>37</v>
      </c>
      <c r="M426" s="64">
        <v>0.47</v>
      </c>
      <c r="N426" s="29">
        <f t="shared" si="46"/>
        <v>0.56399999999999995</v>
      </c>
      <c r="O426" s="30">
        <f t="shared" si="47"/>
        <v>39.479999999999997</v>
      </c>
      <c r="P426" s="31">
        <f t="shared" si="48"/>
        <v>47.94</v>
      </c>
      <c r="Q426" s="65"/>
      <c r="R426" s="66">
        <f t="shared" si="51"/>
        <v>0</v>
      </c>
      <c r="S426" s="42"/>
      <c r="T426" s="42"/>
      <c r="U426" s="266"/>
    </row>
    <row r="427" spans="1:21" ht="19.5" customHeight="1" thickTop="1" thickBot="1" x14ac:dyDescent="0.3">
      <c r="A427" s="179"/>
      <c r="B427" s="276"/>
      <c r="C427" s="304"/>
      <c r="D427" s="323"/>
      <c r="E427" s="327"/>
      <c r="F427" s="325"/>
      <c r="G427" s="325"/>
      <c r="H427" s="325"/>
      <c r="I427" s="326"/>
      <c r="J427" s="335" t="s">
        <v>29</v>
      </c>
      <c r="K427" s="67" t="s">
        <v>294</v>
      </c>
      <c r="L427" s="68" t="s">
        <v>35</v>
      </c>
      <c r="M427" s="69">
        <v>0.37554999999999999</v>
      </c>
      <c r="N427" s="29">
        <f t="shared" si="46"/>
        <v>0.45066000000000001</v>
      </c>
      <c r="O427" s="30">
        <f t="shared" si="47"/>
        <v>31.546199999999999</v>
      </c>
      <c r="P427" s="31">
        <f t="shared" si="48"/>
        <v>38.306100000000001</v>
      </c>
      <c r="Q427" s="70"/>
      <c r="R427" s="71">
        <f t="shared" si="51"/>
        <v>0</v>
      </c>
      <c r="S427" s="42"/>
      <c r="T427" s="42"/>
      <c r="U427" s="266"/>
    </row>
    <row r="428" spans="1:21" ht="19.5" customHeight="1" thickTop="1" thickBot="1" x14ac:dyDescent="0.3">
      <c r="A428" s="179"/>
      <c r="B428" s="276"/>
      <c r="C428" s="304"/>
      <c r="D428" s="323"/>
      <c r="E428" s="327"/>
      <c r="F428" s="325"/>
      <c r="G428" s="325"/>
      <c r="H428" s="325"/>
      <c r="I428" s="326"/>
      <c r="J428" s="336"/>
      <c r="K428" s="62" t="s">
        <v>294</v>
      </c>
      <c r="L428" s="72" t="s">
        <v>37</v>
      </c>
      <c r="M428" s="64">
        <v>0.47</v>
      </c>
      <c r="N428" s="29">
        <f t="shared" si="46"/>
        <v>0.56399999999999995</v>
      </c>
      <c r="O428" s="30">
        <f t="shared" si="47"/>
        <v>39.479999999999997</v>
      </c>
      <c r="P428" s="31">
        <f t="shared" si="48"/>
        <v>47.94</v>
      </c>
      <c r="Q428" s="73"/>
      <c r="R428" s="74">
        <f t="shared" si="51"/>
        <v>0</v>
      </c>
      <c r="S428" s="42"/>
      <c r="T428" s="42"/>
      <c r="U428" s="266"/>
    </row>
    <row r="429" spans="1:21" ht="19.5" customHeight="1" thickTop="1" thickBot="1" x14ac:dyDescent="0.3">
      <c r="A429" s="179"/>
      <c r="B429" s="276"/>
      <c r="C429" s="304"/>
      <c r="D429" s="323"/>
      <c r="E429" s="327"/>
      <c r="F429" s="325"/>
      <c r="G429" s="325"/>
      <c r="H429" s="325"/>
      <c r="I429" s="326"/>
      <c r="J429" s="335" t="s">
        <v>31</v>
      </c>
      <c r="K429" s="67" t="s">
        <v>295</v>
      </c>
      <c r="L429" s="58" t="s">
        <v>35</v>
      </c>
      <c r="M429" s="69">
        <v>0.43</v>
      </c>
      <c r="N429" s="29">
        <f t="shared" si="46"/>
        <v>0.51600000000000001</v>
      </c>
      <c r="O429" s="30">
        <f t="shared" si="47"/>
        <v>36.120000000000005</v>
      </c>
      <c r="P429" s="31">
        <f t="shared" si="48"/>
        <v>43.86</v>
      </c>
      <c r="Q429" s="60"/>
      <c r="R429" s="61">
        <f t="shared" si="51"/>
        <v>0</v>
      </c>
      <c r="S429" s="42"/>
      <c r="T429" s="42"/>
      <c r="U429" s="266"/>
    </row>
    <row r="430" spans="1:21" ht="19.5" customHeight="1" thickTop="1" thickBot="1" x14ac:dyDescent="0.3">
      <c r="A430" s="179"/>
      <c r="B430" s="276"/>
      <c r="C430" s="304"/>
      <c r="D430" s="323"/>
      <c r="E430" s="282"/>
      <c r="F430" s="273"/>
      <c r="G430" s="273"/>
      <c r="H430" s="273"/>
      <c r="I430" s="275"/>
      <c r="J430" s="336"/>
      <c r="K430" s="62" t="s">
        <v>295</v>
      </c>
      <c r="L430" s="72" t="s">
        <v>37</v>
      </c>
      <c r="M430" s="64">
        <v>0.52</v>
      </c>
      <c r="N430" s="29">
        <f t="shared" si="46"/>
        <v>0.624</v>
      </c>
      <c r="O430" s="30">
        <f t="shared" si="47"/>
        <v>43.68</v>
      </c>
      <c r="P430" s="31">
        <f t="shared" si="48"/>
        <v>53.04</v>
      </c>
      <c r="Q430" s="73"/>
      <c r="R430" s="74">
        <f t="shared" si="51"/>
        <v>0</v>
      </c>
      <c r="S430" s="42"/>
      <c r="T430" s="42"/>
      <c r="U430" s="266"/>
    </row>
    <row r="431" spans="1:21" ht="19.5" customHeight="1" thickTop="1" thickBot="1" x14ac:dyDescent="0.3">
      <c r="A431" s="179"/>
      <c r="B431" s="276"/>
      <c r="C431" s="329"/>
      <c r="D431" s="338"/>
      <c r="E431" s="281">
        <v>14511</v>
      </c>
      <c r="F431" s="272" t="s">
        <v>40</v>
      </c>
      <c r="G431" s="272" t="s">
        <v>41</v>
      </c>
      <c r="H431" s="272" t="s">
        <v>42</v>
      </c>
      <c r="I431" s="274" t="s">
        <v>43</v>
      </c>
      <c r="J431" s="335" t="s">
        <v>25</v>
      </c>
      <c r="K431" s="67" t="s">
        <v>296</v>
      </c>
      <c r="L431" s="68" t="s">
        <v>35</v>
      </c>
      <c r="M431" s="69">
        <v>0.41614999999999996</v>
      </c>
      <c r="N431" s="29">
        <f t="shared" si="46"/>
        <v>0.49937999999999994</v>
      </c>
      <c r="O431" s="30">
        <f t="shared" si="47"/>
        <v>34.956599999999995</v>
      </c>
      <c r="P431" s="31">
        <f t="shared" si="48"/>
        <v>42.447299999999991</v>
      </c>
      <c r="Q431" s="70"/>
      <c r="R431" s="71">
        <f t="shared" si="51"/>
        <v>0</v>
      </c>
      <c r="S431" s="42"/>
      <c r="T431" s="42"/>
      <c r="U431" s="266"/>
    </row>
    <row r="432" spans="1:21" ht="19.5" customHeight="1" thickTop="1" thickBot="1" x14ac:dyDescent="0.3">
      <c r="A432" s="179"/>
      <c r="B432" s="276"/>
      <c r="C432" s="330"/>
      <c r="D432" s="339"/>
      <c r="E432" s="327"/>
      <c r="F432" s="325"/>
      <c r="G432" s="325"/>
      <c r="H432" s="325"/>
      <c r="I432" s="326"/>
      <c r="J432" s="336"/>
      <c r="K432" s="62" t="s">
        <v>296</v>
      </c>
      <c r="L432" s="63" t="s">
        <v>37</v>
      </c>
      <c r="M432" s="64">
        <v>0.5</v>
      </c>
      <c r="N432" s="29">
        <f t="shared" si="46"/>
        <v>0.6</v>
      </c>
      <c r="O432" s="30">
        <f t="shared" si="47"/>
        <v>42</v>
      </c>
      <c r="P432" s="31">
        <f t="shared" si="48"/>
        <v>51</v>
      </c>
      <c r="Q432" s="65"/>
      <c r="R432" s="66">
        <f t="shared" si="51"/>
        <v>0</v>
      </c>
      <c r="S432" s="42"/>
      <c r="T432" s="42"/>
      <c r="U432" s="266"/>
    </row>
    <row r="433" spans="1:21" ht="19.5" customHeight="1" thickTop="1" thickBot="1" x14ac:dyDescent="0.3">
      <c r="A433" s="179"/>
      <c r="B433" s="276"/>
      <c r="C433" s="330"/>
      <c r="D433" s="339"/>
      <c r="E433" s="327"/>
      <c r="F433" s="325"/>
      <c r="G433" s="325"/>
      <c r="H433" s="325"/>
      <c r="I433" s="326"/>
      <c r="J433" s="335" t="s">
        <v>29</v>
      </c>
      <c r="K433" s="67" t="s">
        <v>297</v>
      </c>
      <c r="L433" s="68" t="s">
        <v>35</v>
      </c>
      <c r="M433" s="69">
        <v>0.41614999999999996</v>
      </c>
      <c r="N433" s="29">
        <f t="shared" si="46"/>
        <v>0.49937999999999994</v>
      </c>
      <c r="O433" s="30">
        <f t="shared" si="47"/>
        <v>34.956599999999995</v>
      </c>
      <c r="P433" s="31">
        <f t="shared" si="48"/>
        <v>42.447299999999991</v>
      </c>
      <c r="Q433" s="70"/>
      <c r="R433" s="71">
        <f t="shared" si="51"/>
        <v>0</v>
      </c>
      <c r="S433" s="42"/>
      <c r="T433" s="42"/>
      <c r="U433" s="266"/>
    </row>
    <row r="434" spans="1:21" ht="19.5" customHeight="1" thickTop="1" thickBot="1" x14ac:dyDescent="0.3">
      <c r="A434" s="179"/>
      <c r="B434" s="276"/>
      <c r="C434" s="330"/>
      <c r="D434" s="339"/>
      <c r="E434" s="327"/>
      <c r="F434" s="325"/>
      <c r="G434" s="325"/>
      <c r="H434" s="325"/>
      <c r="I434" s="326"/>
      <c r="J434" s="336"/>
      <c r="K434" s="62" t="s">
        <v>297</v>
      </c>
      <c r="L434" s="72" t="s">
        <v>37</v>
      </c>
      <c r="M434" s="64">
        <v>0.5</v>
      </c>
      <c r="N434" s="29">
        <f t="shared" si="46"/>
        <v>0.6</v>
      </c>
      <c r="O434" s="30">
        <f t="shared" si="47"/>
        <v>42</v>
      </c>
      <c r="P434" s="31">
        <f t="shared" si="48"/>
        <v>51</v>
      </c>
      <c r="Q434" s="73"/>
      <c r="R434" s="74">
        <f t="shared" si="51"/>
        <v>0</v>
      </c>
      <c r="S434" s="42"/>
      <c r="T434" s="42"/>
      <c r="U434" s="266"/>
    </row>
    <row r="435" spans="1:21" ht="19.5" customHeight="1" thickTop="1" thickBot="1" x14ac:dyDescent="0.3">
      <c r="A435" s="179"/>
      <c r="B435" s="276"/>
      <c r="C435" s="330"/>
      <c r="D435" s="339"/>
      <c r="E435" s="327"/>
      <c r="F435" s="325"/>
      <c r="G435" s="325"/>
      <c r="H435" s="325"/>
      <c r="I435" s="326"/>
      <c r="J435" s="335" t="s">
        <v>31</v>
      </c>
      <c r="K435" s="67" t="s">
        <v>298</v>
      </c>
      <c r="L435" s="58" t="s">
        <v>35</v>
      </c>
      <c r="M435" s="69">
        <v>0.47</v>
      </c>
      <c r="N435" s="29">
        <f t="shared" si="46"/>
        <v>0.56399999999999995</v>
      </c>
      <c r="O435" s="30">
        <f t="shared" si="47"/>
        <v>39.479999999999997</v>
      </c>
      <c r="P435" s="31">
        <f t="shared" si="48"/>
        <v>47.94</v>
      </c>
      <c r="Q435" s="60"/>
      <c r="R435" s="61">
        <f t="shared" si="51"/>
        <v>0</v>
      </c>
      <c r="S435" s="42"/>
      <c r="T435" s="42"/>
      <c r="U435" s="266"/>
    </row>
    <row r="436" spans="1:21" ht="19.5" customHeight="1" thickTop="1" thickBot="1" x14ac:dyDescent="0.3">
      <c r="A436" s="179"/>
      <c r="B436" s="276"/>
      <c r="C436" s="337"/>
      <c r="D436" s="280"/>
      <c r="E436" s="282"/>
      <c r="F436" s="273"/>
      <c r="G436" s="273"/>
      <c r="H436" s="273"/>
      <c r="I436" s="275"/>
      <c r="J436" s="336"/>
      <c r="K436" s="75" t="s">
        <v>298</v>
      </c>
      <c r="L436" s="72" t="s">
        <v>37</v>
      </c>
      <c r="M436" s="64">
        <v>0.55000000000000004</v>
      </c>
      <c r="N436" s="29">
        <f t="shared" si="46"/>
        <v>0.66</v>
      </c>
      <c r="O436" s="30">
        <f t="shared" si="47"/>
        <v>46.2</v>
      </c>
      <c r="P436" s="31">
        <f t="shared" si="48"/>
        <v>56.1</v>
      </c>
      <c r="Q436" s="73"/>
      <c r="R436" s="74">
        <f t="shared" si="51"/>
        <v>0</v>
      </c>
      <c r="S436" s="42"/>
      <c r="T436" s="42"/>
      <c r="U436" s="267"/>
    </row>
    <row r="437" spans="1:21" ht="6.75" customHeight="1" thickTop="1" thickBot="1" x14ac:dyDescent="0.3">
      <c r="A437" s="179"/>
      <c r="B437" s="180"/>
      <c r="C437" s="181"/>
      <c r="D437" s="181"/>
      <c r="E437" s="181"/>
      <c r="F437" s="182"/>
      <c r="G437" s="182"/>
      <c r="H437" s="182"/>
      <c r="I437" s="182"/>
      <c r="J437" s="182"/>
      <c r="K437" s="182"/>
      <c r="L437" s="183"/>
      <c r="M437" s="184"/>
      <c r="N437" s="29"/>
      <c r="O437" s="30"/>
      <c r="P437" s="31"/>
      <c r="Q437" s="187"/>
      <c r="R437" s="188"/>
      <c r="S437" s="42"/>
      <c r="T437" s="42"/>
      <c r="U437" s="189"/>
    </row>
    <row r="438" spans="1:21" ht="19.5" customHeight="1" thickTop="1" thickBot="1" x14ac:dyDescent="0.3">
      <c r="A438" s="179"/>
      <c r="B438" s="276" t="s">
        <v>263</v>
      </c>
      <c r="C438" s="303"/>
      <c r="D438" s="322"/>
      <c r="E438" s="281">
        <v>14012</v>
      </c>
      <c r="F438" s="272" t="s">
        <v>21</v>
      </c>
      <c r="G438" s="272" t="s">
        <v>33</v>
      </c>
      <c r="H438" s="272" t="s">
        <v>23</v>
      </c>
      <c r="I438" s="274" t="s">
        <v>24</v>
      </c>
      <c r="J438" s="335" t="s">
        <v>25</v>
      </c>
      <c r="K438" s="67" t="s">
        <v>299</v>
      </c>
      <c r="L438" s="68" t="s">
        <v>35</v>
      </c>
      <c r="M438" s="69">
        <v>0.37554999999999999</v>
      </c>
      <c r="N438" s="29">
        <f t="shared" si="46"/>
        <v>0.45066000000000001</v>
      </c>
      <c r="O438" s="30">
        <f t="shared" si="47"/>
        <v>31.546199999999999</v>
      </c>
      <c r="P438" s="31">
        <f t="shared" si="48"/>
        <v>38.306100000000001</v>
      </c>
      <c r="Q438" s="70"/>
      <c r="R438" s="71">
        <f t="shared" ref="R438:R449" si="52">Q438*P438</f>
        <v>0</v>
      </c>
      <c r="S438" s="42"/>
      <c r="T438" s="42"/>
      <c r="U438" s="265" t="s">
        <v>300</v>
      </c>
    </row>
    <row r="439" spans="1:21" ht="19.5" customHeight="1" thickTop="1" thickBot="1" x14ac:dyDescent="0.3">
      <c r="A439" s="179"/>
      <c r="B439" s="276"/>
      <c r="C439" s="304"/>
      <c r="D439" s="323"/>
      <c r="E439" s="327"/>
      <c r="F439" s="325"/>
      <c r="G439" s="325"/>
      <c r="H439" s="325"/>
      <c r="I439" s="326"/>
      <c r="J439" s="336"/>
      <c r="K439" s="62" t="s">
        <v>299</v>
      </c>
      <c r="L439" s="63" t="s">
        <v>37</v>
      </c>
      <c r="M439" s="64">
        <v>0.47</v>
      </c>
      <c r="N439" s="29">
        <f t="shared" si="46"/>
        <v>0.56399999999999995</v>
      </c>
      <c r="O439" s="30">
        <f t="shared" si="47"/>
        <v>39.479999999999997</v>
      </c>
      <c r="P439" s="31">
        <f t="shared" si="48"/>
        <v>47.94</v>
      </c>
      <c r="Q439" s="65"/>
      <c r="R439" s="66">
        <f t="shared" si="52"/>
        <v>0</v>
      </c>
      <c r="S439" s="42"/>
      <c r="T439" s="42"/>
      <c r="U439" s="266"/>
    </row>
    <row r="440" spans="1:21" ht="19.5" customHeight="1" thickTop="1" thickBot="1" x14ac:dyDescent="0.3">
      <c r="A440" s="179"/>
      <c r="B440" s="276"/>
      <c r="C440" s="304"/>
      <c r="D440" s="323"/>
      <c r="E440" s="327"/>
      <c r="F440" s="325"/>
      <c r="G440" s="325"/>
      <c r="H440" s="325"/>
      <c r="I440" s="326"/>
      <c r="J440" s="335" t="s">
        <v>29</v>
      </c>
      <c r="K440" s="67" t="s">
        <v>301</v>
      </c>
      <c r="L440" s="68" t="s">
        <v>35</v>
      </c>
      <c r="M440" s="69">
        <v>0.37554999999999999</v>
      </c>
      <c r="N440" s="29">
        <f t="shared" si="46"/>
        <v>0.45066000000000001</v>
      </c>
      <c r="O440" s="30">
        <f t="shared" si="47"/>
        <v>31.546199999999999</v>
      </c>
      <c r="P440" s="31">
        <f t="shared" si="48"/>
        <v>38.306100000000001</v>
      </c>
      <c r="Q440" s="70"/>
      <c r="R440" s="71">
        <f t="shared" si="52"/>
        <v>0</v>
      </c>
      <c r="S440" s="42"/>
      <c r="T440" s="42"/>
      <c r="U440" s="266"/>
    </row>
    <row r="441" spans="1:21" ht="19.5" customHeight="1" thickTop="1" thickBot="1" x14ac:dyDescent="0.3">
      <c r="A441" s="179"/>
      <c r="B441" s="276"/>
      <c r="C441" s="304"/>
      <c r="D441" s="323"/>
      <c r="E441" s="327"/>
      <c r="F441" s="325"/>
      <c r="G441" s="325"/>
      <c r="H441" s="325"/>
      <c r="I441" s="326"/>
      <c r="J441" s="336"/>
      <c r="K441" s="62" t="s">
        <v>301</v>
      </c>
      <c r="L441" s="72" t="s">
        <v>37</v>
      </c>
      <c r="M441" s="64">
        <v>0.47</v>
      </c>
      <c r="N441" s="29">
        <f t="shared" si="46"/>
        <v>0.56399999999999995</v>
      </c>
      <c r="O441" s="30">
        <f t="shared" si="47"/>
        <v>39.479999999999997</v>
      </c>
      <c r="P441" s="31">
        <f t="shared" si="48"/>
        <v>47.94</v>
      </c>
      <c r="Q441" s="73"/>
      <c r="R441" s="74">
        <f t="shared" si="52"/>
        <v>0</v>
      </c>
      <c r="S441" s="42"/>
      <c r="T441" s="42"/>
      <c r="U441" s="266"/>
    </row>
    <row r="442" spans="1:21" ht="19.5" customHeight="1" thickTop="1" thickBot="1" x14ac:dyDescent="0.3">
      <c r="A442" s="179"/>
      <c r="B442" s="276"/>
      <c r="C442" s="304"/>
      <c r="D442" s="323"/>
      <c r="E442" s="327"/>
      <c r="F442" s="325"/>
      <c r="G442" s="325"/>
      <c r="H442" s="325"/>
      <c r="I442" s="326"/>
      <c r="J442" s="335" t="s">
        <v>31</v>
      </c>
      <c r="K442" s="67" t="s">
        <v>302</v>
      </c>
      <c r="L442" s="58" t="s">
        <v>35</v>
      </c>
      <c r="M442" s="69">
        <v>0.43</v>
      </c>
      <c r="N442" s="29">
        <f t="shared" si="46"/>
        <v>0.51600000000000001</v>
      </c>
      <c r="O442" s="30">
        <f t="shared" si="47"/>
        <v>36.120000000000005</v>
      </c>
      <c r="P442" s="31">
        <f t="shared" si="48"/>
        <v>43.86</v>
      </c>
      <c r="Q442" s="60"/>
      <c r="R442" s="61">
        <f t="shared" si="52"/>
        <v>0</v>
      </c>
      <c r="S442" s="42"/>
      <c r="T442" s="42"/>
      <c r="U442" s="266"/>
    </row>
    <row r="443" spans="1:21" ht="19.5" customHeight="1" thickTop="1" thickBot="1" x14ac:dyDescent="0.3">
      <c r="A443" s="179"/>
      <c r="B443" s="276"/>
      <c r="C443" s="304"/>
      <c r="D443" s="323"/>
      <c r="E443" s="282"/>
      <c r="F443" s="273"/>
      <c r="G443" s="273"/>
      <c r="H443" s="273"/>
      <c r="I443" s="275"/>
      <c r="J443" s="336"/>
      <c r="K443" s="62" t="s">
        <v>302</v>
      </c>
      <c r="L443" s="72" t="s">
        <v>37</v>
      </c>
      <c r="M443" s="64">
        <v>0.52</v>
      </c>
      <c r="N443" s="29">
        <f t="shared" si="46"/>
        <v>0.624</v>
      </c>
      <c r="O443" s="30">
        <f t="shared" si="47"/>
        <v>43.68</v>
      </c>
      <c r="P443" s="31">
        <f t="shared" si="48"/>
        <v>53.04</v>
      </c>
      <c r="Q443" s="73"/>
      <c r="R443" s="74">
        <f t="shared" si="52"/>
        <v>0</v>
      </c>
      <c r="S443" s="42"/>
      <c r="T443" s="42"/>
      <c r="U443" s="266"/>
    </row>
    <row r="444" spans="1:21" ht="19.5" customHeight="1" thickTop="1" thickBot="1" x14ac:dyDescent="0.3">
      <c r="A444" s="179"/>
      <c r="B444" s="276"/>
      <c r="C444" s="329"/>
      <c r="D444" s="338"/>
      <c r="E444" s="281">
        <v>14512</v>
      </c>
      <c r="F444" s="272" t="s">
        <v>40</v>
      </c>
      <c r="G444" s="272" t="s">
        <v>41</v>
      </c>
      <c r="H444" s="272" t="s">
        <v>42</v>
      </c>
      <c r="I444" s="274" t="s">
        <v>43</v>
      </c>
      <c r="J444" s="335" t="s">
        <v>25</v>
      </c>
      <c r="K444" s="67" t="s">
        <v>303</v>
      </c>
      <c r="L444" s="68" t="s">
        <v>35</v>
      </c>
      <c r="M444" s="69">
        <v>0.41614999999999996</v>
      </c>
      <c r="N444" s="29">
        <f t="shared" si="46"/>
        <v>0.49937999999999994</v>
      </c>
      <c r="O444" s="30">
        <f t="shared" si="47"/>
        <v>34.956599999999995</v>
      </c>
      <c r="P444" s="31">
        <f t="shared" si="48"/>
        <v>42.447299999999991</v>
      </c>
      <c r="Q444" s="70"/>
      <c r="R444" s="71">
        <f t="shared" si="52"/>
        <v>0</v>
      </c>
      <c r="S444" s="42"/>
      <c r="T444" s="42"/>
      <c r="U444" s="266"/>
    </row>
    <row r="445" spans="1:21" ht="19.5" customHeight="1" thickTop="1" thickBot="1" x14ac:dyDescent="0.3">
      <c r="A445" s="179"/>
      <c r="B445" s="276"/>
      <c r="C445" s="330"/>
      <c r="D445" s="339"/>
      <c r="E445" s="327"/>
      <c r="F445" s="325"/>
      <c r="G445" s="325"/>
      <c r="H445" s="325"/>
      <c r="I445" s="326"/>
      <c r="J445" s="336"/>
      <c r="K445" s="62" t="s">
        <v>303</v>
      </c>
      <c r="L445" s="63" t="s">
        <v>37</v>
      </c>
      <c r="M445" s="64">
        <v>0.5</v>
      </c>
      <c r="N445" s="29">
        <f t="shared" si="46"/>
        <v>0.6</v>
      </c>
      <c r="O445" s="30">
        <f t="shared" si="47"/>
        <v>42</v>
      </c>
      <c r="P445" s="31">
        <f t="shared" si="48"/>
        <v>51</v>
      </c>
      <c r="Q445" s="65"/>
      <c r="R445" s="66">
        <f t="shared" si="52"/>
        <v>0</v>
      </c>
      <c r="S445" s="42"/>
      <c r="T445" s="42"/>
      <c r="U445" s="266"/>
    </row>
    <row r="446" spans="1:21" ht="19.5" customHeight="1" thickTop="1" thickBot="1" x14ac:dyDescent="0.3">
      <c r="A446" s="179"/>
      <c r="B446" s="276"/>
      <c r="C446" s="330"/>
      <c r="D446" s="339"/>
      <c r="E446" s="327"/>
      <c r="F446" s="325"/>
      <c r="G446" s="325"/>
      <c r="H446" s="325"/>
      <c r="I446" s="326"/>
      <c r="J446" s="335" t="s">
        <v>29</v>
      </c>
      <c r="K446" s="67" t="s">
        <v>304</v>
      </c>
      <c r="L446" s="68" t="s">
        <v>35</v>
      </c>
      <c r="M446" s="69">
        <v>0.41614999999999996</v>
      </c>
      <c r="N446" s="29">
        <f t="shared" si="46"/>
        <v>0.49937999999999994</v>
      </c>
      <c r="O446" s="30">
        <f t="shared" si="47"/>
        <v>34.956599999999995</v>
      </c>
      <c r="P446" s="31">
        <f t="shared" si="48"/>
        <v>42.447299999999991</v>
      </c>
      <c r="Q446" s="70"/>
      <c r="R446" s="71">
        <f t="shared" si="52"/>
        <v>0</v>
      </c>
      <c r="S446" s="42"/>
      <c r="T446" s="42"/>
      <c r="U446" s="266"/>
    </row>
    <row r="447" spans="1:21" ht="19.5" customHeight="1" thickTop="1" thickBot="1" x14ac:dyDescent="0.3">
      <c r="A447" s="179"/>
      <c r="B447" s="276"/>
      <c r="C447" s="330"/>
      <c r="D447" s="339"/>
      <c r="E447" s="327"/>
      <c r="F447" s="325"/>
      <c r="G447" s="325"/>
      <c r="H447" s="325"/>
      <c r="I447" s="326"/>
      <c r="J447" s="336"/>
      <c r="K447" s="62" t="s">
        <v>304</v>
      </c>
      <c r="L447" s="72" t="s">
        <v>37</v>
      </c>
      <c r="M447" s="64">
        <v>0.5</v>
      </c>
      <c r="N447" s="29">
        <f t="shared" si="46"/>
        <v>0.6</v>
      </c>
      <c r="O447" s="30">
        <f t="shared" si="47"/>
        <v>42</v>
      </c>
      <c r="P447" s="31">
        <f t="shared" si="48"/>
        <v>51</v>
      </c>
      <c r="Q447" s="73"/>
      <c r="R447" s="74">
        <f t="shared" si="52"/>
        <v>0</v>
      </c>
      <c r="S447" s="42"/>
      <c r="T447" s="42"/>
      <c r="U447" s="266"/>
    </row>
    <row r="448" spans="1:21" ht="19.5" customHeight="1" thickTop="1" thickBot="1" x14ac:dyDescent="0.3">
      <c r="A448" s="179"/>
      <c r="B448" s="276"/>
      <c r="C448" s="330"/>
      <c r="D448" s="339"/>
      <c r="E448" s="327"/>
      <c r="F448" s="325"/>
      <c r="G448" s="325"/>
      <c r="H448" s="325"/>
      <c r="I448" s="326"/>
      <c r="J448" s="335" t="s">
        <v>31</v>
      </c>
      <c r="K448" s="67" t="s">
        <v>305</v>
      </c>
      <c r="L448" s="58" t="s">
        <v>35</v>
      </c>
      <c r="M448" s="69">
        <v>0.47</v>
      </c>
      <c r="N448" s="29">
        <f t="shared" si="46"/>
        <v>0.56399999999999995</v>
      </c>
      <c r="O448" s="30">
        <f t="shared" si="47"/>
        <v>39.479999999999997</v>
      </c>
      <c r="P448" s="31">
        <f t="shared" si="48"/>
        <v>47.94</v>
      </c>
      <c r="Q448" s="60"/>
      <c r="R448" s="61">
        <f t="shared" si="52"/>
        <v>0</v>
      </c>
      <c r="S448" s="42"/>
      <c r="T448" s="42"/>
      <c r="U448" s="266"/>
    </row>
    <row r="449" spans="1:21" ht="19.5" customHeight="1" thickTop="1" thickBot="1" x14ac:dyDescent="0.3">
      <c r="A449" s="179"/>
      <c r="B449" s="276"/>
      <c r="C449" s="337"/>
      <c r="D449" s="280"/>
      <c r="E449" s="282"/>
      <c r="F449" s="273"/>
      <c r="G449" s="273"/>
      <c r="H449" s="273"/>
      <c r="I449" s="275"/>
      <c r="J449" s="336"/>
      <c r="K449" s="75" t="s">
        <v>305</v>
      </c>
      <c r="L449" s="72" t="s">
        <v>37</v>
      </c>
      <c r="M449" s="64">
        <v>0.55000000000000004</v>
      </c>
      <c r="N449" s="29">
        <f t="shared" si="46"/>
        <v>0.66</v>
      </c>
      <c r="O449" s="30">
        <f t="shared" si="47"/>
        <v>46.2</v>
      </c>
      <c r="P449" s="31">
        <f t="shared" si="48"/>
        <v>56.1</v>
      </c>
      <c r="Q449" s="73"/>
      <c r="R449" s="74">
        <f t="shared" si="52"/>
        <v>0</v>
      </c>
      <c r="S449" s="42"/>
      <c r="T449" s="42"/>
      <c r="U449" s="267"/>
    </row>
    <row r="450" spans="1:21" ht="6.75" customHeight="1" thickTop="1" thickBot="1" x14ac:dyDescent="0.3">
      <c r="A450" s="179"/>
      <c r="B450" s="180"/>
      <c r="C450" s="181"/>
      <c r="D450" s="181"/>
      <c r="E450" s="181"/>
      <c r="F450" s="182"/>
      <c r="G450" s="182"/>
      <c r="H450" s="182"/>
      <c r="I450" s="182"/>
      <c r="J450" s="182"/>
      <c r="K450" s="182"/>
      <c r="L450" s="183"/>
      <c r="M450" s="184"/>
      <c r="N450" s="29"/>
      <c r="O450" s="30"/>
      <c r="P450" s="31"/>
      <c r="Q450" s="187"/>
      <c r="R450" s="188"/>
      <c r="S450" s="42"/>
      <c r="T450" s="42"/>
      <c r="U450" s="189"/>
    </row>
    <row r="451" spans="1:21" ht="19.5" customHeight="1" thickTop="1" thickBot="1" x14ac:dyDescent="0.3">
      <c r="A451" s="179"/>
      <c r="B451" s="276" t="s">
        <v>263</v>
      </c>
      <c r="C451" s="342"/>
      <c r="D451" s="322"/>
      <c r="E451" s="281">
        <v>14013</v>
      </c>
      <c r="F451" s="272" t="s">
        <v>21</v>
      </c>
      <c r="G451" s="272" t="s">
        <v>33</v>
      </c>
      <c r="H451" s="272" t="s">
        <v>23</v>
      </c>
      <c r="I451" s="274" t="s">
        <v>24</v>
      </c>
      <c r="J451" s="335" t="s">
        <v>25</v>
      </c>
      <c r="K451" s="67" t="s">
        <v>306</v>
      </c>
      <c r="L451" s="68" t="s">
        <v>35</v>
      </c>
      <c r="M451" s="69">
        <v>0.37554999999999999</v>
      </c>
      <c r="N451" s="29">
        <f t="shared" si="46"/>
        <v>0.45066000000000001</v>
      </c>
      <c r="O451" s="30">
        <f t="shared" si="47"/>
        <v>31.546199999999999</v>
      </c>
      <c r="P451" s="31">
        <f t="shared" si="48"/>
        <v>38.306100000000001</v>
      </c>
      <c r="Q451" s="70"/>
      <c r="R451" s="71">
        <f t="shared" ref="R451:R462" si="53">Q451*P451</f>
        <v>0</v>
      </c>
      <c r="S451" s="42"/>
      <c r="T451" s="42"/>
      <c r="U451" s="265" t="s">
        <v>307</v>
      </c>
    </row>
    <row r="452" spans="1:21" ht="19.5" customHeight="1" thickTop="1" thickBot="1" x14ac:dyDescent="0.3">
      <c r="A452" s="179"/>
      <c r="B452" s="276"/>
      <c r="C452" s="343"/>
      <c r="D452" s="323"/>
      <c r="E452" s="327"/>
      <c r="F452" s="325"/>
      <c r="G452" s="325"/>
      <c r="H452" s="325"/>
      <c r="I452" s="326"/>
      <c r="J452" s="336"/>
      <c r="K452" s="62" t="s">
        <v>306</v>
      </c>
      <c r="L452" s="63" t="s">
        <v>37</v>
      </c>
      <c r="M452" s="64">
        <v>0.47</v>
      </c>
      <c r="N452" s="29">
        <f t="shared" si="46"/>
        <v>0.56399999999999995</v>
      </c>
      <c r="O452" s="30">
        <f t="shared" si="47"/>
        <v>39.479999999999997</v>
      </c>
      <c r="P452" s="31">
        <f t="shared" si="48"/>
        <v>47.94</v>
      </c>
      <c r="Q452" s="65"/>
      <c r="R452" s="66">
        <f t="shared" si="53"/>
        <v>0</v>
      </c>
      <c r="S452" s="42"/>
      <c r="T452" s="42"/>
      <c r="U452" s="266"/>
    </row>
    <row r="453" spans="1:21" ht="19.5" customHeight="1" thickTop="1" thickBot="1" x14ac:dyDescent="0.3">
      <c r="A453" s="179"/>
      <c r="B453" s="276"/>
      <c r="C453" s="343"/>
      <c r="D453" s="323"/>
      <c r="E453" s="327"/>
      <c r="F453" s="325"/>
      <c r="G453" s="325"/>
      <c r="H453" s="325"/>
      <c r="I453" s="326"/>
      <c r="J453" s="335" t="s">
        <v>29</v>
      </c>
      <c r="K453" s="67" t="s">
        <v>308</v>
      </c>
      <c r="L453" s="68" t="s">
        <v>35</v>
      </c>
      <c r="M453" s="69">
        <v>0.37554999999999999</v>
      </c>
      <c r="N453" s="29">
        <f t="shared" si="46"/>
        <v>0.45066000000000001</v>
      </c>
      <c r="O453" s="30">
        <f t="shared" si="47"/>
        <v>31.546199999999999</v>
      </c>
      <c r="P453" s="31">
        <f t="shared" si="48"/>
        <v>38.306100000000001</v>
      </c>
      <c r="Q453" s="70"/>
      <c r="R453" s="71">
        <f t="shared" si="53"/>
        <v>0</v>
      </c>
      <c r="S453" s="42"/>
      <c r="T453" s="42"/>
      <c r="U453" s="266"/>
    </row>
    <row r="454" spans="1:21" ht="19.5" customHeight="1" thickTop="1" thickBot="1" x14ac:dyDescent="0.3">
      <c r="A454" s="179"/>
      <c r="B454" s="276"/>
      <c r="C454" s="343"/>
      <c r="D454" s="323"/>
      <c r="E454" s="327"/>
      <c r="F454" s="325"/>
      <c r="G454" s="325"/>
      <c r="H454" s="325"/>
      <c r="I454" s="326"/>
      <c r="J454" s="336"/>
      <c r="K454" s="62" t="s">
        <v>308</v>
      </c>
      <c r="L454" s="72" t="s">
        <v>37</v>
      </c>
      <c r="M454" s="64">
        <v>0.47</v>
      </c>
      <c r="N454" s="29">
        <f t="shared" ref="N454:N517" si="54">M454+M454*0.2</f>
        <v>0.56399999999999995</v>
      </c>
      <c r="O454" s="30">
        <f t="shared" ref="O454:O517" si="55">N454*70</f>
        <v>39.479999999999997</v>
      </c>
      <c r="P454" s="31">
        <f t="shared" ref="P454:P517" si="56">N454*85</f>
        <v>47.94</v>
      </c>
      <c r="Q454" s="73"/>
      <c r="R454" s="74">
        <f t="shared" si="53"/>
        <v>0</v>
      </c>
      <c r="S454" s="42"/>
      <c r="T454" s="42"/>
      <c r="U454" s="266"/>
    </row>
    <row r="455" spans="1:21" ht="19.5" customHeight="1" thickTop="1" thickBot="1" x14ac:dyDescent="0.3">
      <c r="A455" s="179"/>
      <c r="B455" s="276"/>
      <c r="C455" s="343"/>
      <c r="D455" s="323"/>
      <c r="E455" s="327"/>
      <c r="F455" s="325"/>
      <c r="G455" s="325"/>
      <c r="H455" s="325"/>
      <c r="I455" s="326"/>
      <c r="J455" s="335" t="s">
        <v>31</v>
      </c>
      <c r="K455" s="67" t="s">
        <v>309</v>
      </c>
      <c r="L455" s="58" t="s">
        <v>35</v>
      </c>
      <c r="M455" s="69">
        <v>0.43</v>
      </c>
      <c r="N455" s="29">
        <f t="shared" si="54"/>
        <v>0.51600000000000001</v>
      </c>
      <c r="O455" s="30">
        <f t="shared" si="55"/>
        <v>36.120000000000005</v>
      </c>
      <c r="P455" s="31">
        <f t="shared" si="56"/>
        <v>43.86</v>
      </c>
      <c r="Q455" s="60"/>
      <c r="R455" s="61">
        <f t="shared" si="53"/>
        <v>0</v>
      </c>
      <c r="S455" s="42"/>
      <c r="T455" s="42"/>
      <c r="U455" s="266"/>
    </row>
    <row r="456" spans="1:21" ht="19.5" customHeight="1" thickTop="1" thickBot="1" x14ac:dyDescent="0.3">
      <c r="A456" s="179"/>
      <c r="B456" s="276"/>
      <c r="C456" s="343"/>
      <c r="D456" s="323"/>
      <c r="E456" s="282"/>
      <c r="F456" s="273"/>
      <c r="G456" s="273"/>
      <c r="H456" s="273"/>
      <c r="I456" s="275"/>
      <c r="J456" s="336"/>
      <c r="K456" s="62" t="s">
        <v>309</v>
      </c>
      <c r="L456" s="72" t="s">
        <v>37</v>
      </c>
      <c r="M456" s="64">
        <v>0.52</v>
      </c>
      <c r="N456" s="29">
        <f t="shared" si="54"/>
        <v>0.624</v>
      </c>
      <c r="O456" s="30">
        <f t="shared" si="55"/>
        <v>43.68</v>
      </c>
      <c r="P456" s="31">
        <f t="shared" si="56"/>
        <v>53.04</v>
      </c>
      <c r="Q456" s="73"/>
      <c r="R456" s="74">
        <f t="shared" si="53"/>
        <v>0</v>
      </c>
      <c r="S456" s="42"/>
      <c r="T456" s="42"/>
      <c r="U456" s="266"/>
    </row>
    <row r="457" spans="1:21" ht="19.5" customHeight="1" thickTop="1" thickBot="1" x14ac:dyDescent="0.3">
      <c r="A457" s="179"/>
      <c r="B457" s="276"/>
      <c r="C457" s="344"/>
      <c r="D457" s="338"/>
      <c r="E457" s="281">
        <v>14513</v>
      </c>
      <c r="F457" s="272" t="s">
        <v>40</v>
      </c>
      <c r="G457" s="272" t="s">
        <v>41</v>
      </c>
      <c r="H457" s="272" t="s">
        <v>42</v>
      </c>
      <c r="I457" s="274" t="s">
        <v>43</v>
      </c>
      <c r="J457" s="335" t="s">
        <v>25</v>
      </c>
      <c r="K457" s="67" t="s">
        <v>310</v>
      </c>
      <c r="L457" s="68" t="s">
        <v>35</v>
      </c>
      <c r="M457" s="69">
        <v>0.41614999999999996</v>
      </c>
      <c r="N457" s="29">
        <f t="shared" si="54"/>
        <v>0.49937999999999994</v>
      </c>
      <c r="O457" s="30">
        <f t="shared" si="55"/>
        <v>34.956599999999995</v>
      </c>
      <c r="P457" s="31">
        <f t="shared" si="56"/>
        <v>42.447299999999991</v>
      </c>
      <c r="Q457" s="70"/>
      <c r="R457" s="71">
        <f t="shared" si="53"/>
        <v>0</v>
      </c>
      <c r="S457" s="42"/>
      <c r="T457" s="42"/>
      <c r="U457" s="266"/>
    </row>
    <row r="458" spans="1:21" ht="19.5" customHeight="1" thickTop="1" thickBot="1" x14ac:dyDescent="0.3">
      <c r="A458" s="179"/>
      <c r="B458" s="276"/>
      <c r="C458" s="252"/>
      <c r="D458" s="339"/>
      <c r="E458" s="327"/>
      <c r="F458" s="325"/>
      <c r="G458" s="325"/>
      <c r="H458" s="325"/>
      <c r="I458" s="326"/>
      <c r="J458" s="336"/>
      <c r="K458" s="62" t="s">
        <v>310</v>
      </c>
      <c r="L458" s="63" t="s">
        <v>37</v>
      </c>
      <c r="M458" s="64">
        <v>0.5</v>
      </c>
      <c r="N458" s="29">
        <f t="shared" si="54"/>
        <v>0.6</v>
      </c>
      <c r="O458" s="30">
        <f t="shared" si="55"/>
        <v>42</v>
      </c>
      <c r="P458" s="31">
        <f t="shared" si="56"/>
        <v>51</v>
      </c>
      <c r="Q458" s="65"/>
      <c r="R458" s="66">
        <f t="shared" si="53"/>
        <v>0</v>
      </c>
      <c r="S458" s="42"/>
      <c r="T458" s="42"/>
      <c r="U458" s="266"/>
    </row>
    <row r="459" spans="1:21" ht="19.5" customHeight="1" thickTop="1" thickBot="1" x14ac:dyDescent="0.3">
      <c r="A459" s="179"/>
      <c r="B459" s="276"/>
      <c r="C459" s="252"/>
      <c r="D459" s="339"/>
      <c r="E459" s="327"/>
      <c r="F459" s="325"/>
      <c r="G459" s="325"/>
      <c r="H459" s="325"/>
      <c r="I459" s="326"/>
      <c r="J459" s="335" t="s">
        <v>29</v>
      </c>
      <c r="K459" s="67" t="s">
        <v>311</v>
      </c>
      <c r="L459" s="68" t="s">
        <v>35</v>
      </c>
      <c r="M459" s="69">
        <v>0.41614999999999996</v>
      </c>
      <c r="N459" s="29">
        <f t="shared" si="54"/>
        <v>0.49937999999999994</v>
      </c>
      <c r="O459" s="30">
        <f t="shared" si="55"/>
        <v>34.956599999999995</v>
      </c>
      <c r="P459" s="31">
        <f t="shared" si="56"/>
        <v>42.447299999999991</v>
      </c>
      <c r="Q459" s="70"/>
      <c r="R459" s="71">
        <f t="shared" si="53"/>
        <v>0</v>
      </c>
      <c r="S459" s="42"/>
      <c r="T459" s="42"/>
      <c r="U459" s="266"/>
    </row>
    <row r="460" spans="1:21" ht="19.5" customHeight="1" thickTop="1" thickBot="1" x14ac:dyDescent="0.3">
      <c r="A460" s="179"/>
      <c r="B460" s="276"/>
      <c r="C460" s="252"/>
      <c r="D460" s="339"/>
      <c r="E460" s="327"/>
      <c r="F460" s="325"/>
      <c r="G460" s="325"/>
      <c r="H460" s="325"/>
      <c r="I460" s="326"/>
      <c r="J460" s="336"/>
      <c r="K460" s="62" t="s">
        <v>311</v>
      </c>
      <c r="L460" s="72" t="s">
        <v>37</v>
      </c>
      <c r="M460" s="64">
        <v>0.5</v>
      </c>
      <c r="N460" s="29">
        <f t="shared" si="54"/>
        <v>0.6</v>
      </c>
      <c r="O460" s="30">
        <f t="shared" si="55"/>
        <v>42</v>
      </c>
      <c r="P460" s="31">
        <f t="shared" si="56"/>
        <v>51</v>
      </c>
      <c r="Q460" s="73"/>
      <c r="R460" s="74">
        <f t="shared" si="53"/>
        <v>0</v>
      </c>
      <c r="S460" s="42"/>
      <c r="T460" s="42"/>
      <c r="U460" s="266"/>
    </row>
    <row r="461" spans="1:21" ht="19.5" customHeight="1" thickTop="1" thickBot="1" x14ac:dyDescent="0.3">
      <c r="A461" s="179"/>
      <c r="B461" s="276"/>
      <c r="C461" s="252"/>
      <c r="D461" s="339"/>
      <c r="E461" s="327"/>
      <c r="F461" s="325"/>
      <c r="G461" s="325"/>
      <c r="H461" s="325"/>
      <c r="I461" s="326"/>
      <c r="J461" s="335" t="s">
        <v>31</v>
      </c>
      <c r="K461" s="67" t="s">
        <v>312</v>
      </c>
      <c r="L461" s="58" t="s">
        <v>35</v>
      </c>
      <c r="M461" s="69">
        <v>0.47</v>
      </c>
      <c r="N461" s="29">
        <f t="shared" si="54"/>
        <v>0.56399999999999995</v>
      </c>
      <c r="O461" s="30">
        <f t="shared" si="55"/>
        <v>39.479999999999997</v>
      </c>
      <c r="P461" s="31">
        <f t="shared" si="56"/>
        <v>47.94</v>
      </c>
      <c r="Q461" s="60"/>
      <c r="R461" s="61">
        <f t="shared" si="53"/>
        <v>0</v>
      </c>
      <c r="S461" s="42"/>
      <c r="T461" s="42"/>
      <c r="U461" s="266"/>
    </row>
    <row r="462" spans="1:21" ht="19.5" customHeight="1" thickTop="1" thickBot="1" x14ac:dyDescent="0.3">
      <c r="A462" s="179"/>
      <c r="B462" s="276"/>
      <c r="C462" s="253"/>
      <c r="D462" s="280"/>
      <c r="E462" s="282"/>
      <c r="F462" s="273"/>
      <c r="G462" s="273"/>
      <c r="H462" s="273"/>
      <c r="I462" s="275"/>
      <c r="J462" s="336"/>
      <c r="K462" s="75" t="s">
        <v>312</v>
      </c>
      <c r="L462" s="72" t="s">
        <v>37</v>
      </c>
      <c r="M462" s="64">
        <v>0.55000000000000004</v>
      </c>
      <c r="N462" s="29">
        <f t="shared" si="54"/>
        <v>0.66</v>
      </c>
      <c r="O462" s="30">
        <f t="shared" si="55"/>
        <v>46.2</v>
      </c>
      <c r="P462" s="31">
        <f t="shared" si="56"/>
        <v>56.1</v>
      </c>
      <c r="Q462" s="73"/>
      <c r="R462" s="74">
        <f t="shared" si="53"/>
        <v>0</v>
      </c>
      <c r="S462" s="42"/>
      <c r="T462" s="42"/>
      <c r="U462" s="267"/>
    </row>
    <row r="463" spans="1:21" ht="6.75" customHeight="1" thickTop="1" thickBot="1" x14ac:dyDescent="0.3">
      <c r="A463" s="179"/>
      <c r="B463" s="180"/>
      <c r="C463" s="181"/>
      <c r="D463" s="181"/>
      <c r="E463" s="181"/>
      <c r="F463" s="182"/>
      <c r="G463" s="182"/>
      <c r="H463" s="182"/>
      <c r="I463" s="182"/>
      <c r="J463" s="182"/>
      <c r="K463" s="182"/>
      <c r="L463" s="183"/>
      <c r="M463" s="184"/>
      <c r="N463" s="29"/>
      <c r="O463" s="30"/>
      <c r="P463" s="31"/>
      <c r="Q463" s="187"/>
      <c r="R463" s="188"/>
      <c r="S463" s="42"/>
      <c r="T463" s="42"/>
      <c r="U463" s="189"/>
    </row>
    <row r="464" spans="1:21" ht="19.5" customHeight="1" thickTop="1" thickBot="1" x14ac:dyDescent="0.3">
      <c r="A464" s="179"/>
      <c r="B464" s="276" t="s">
        <v>263</v>
      </c>
      <c r="C464" s="303"/>
      <c r="D464" s="322"/>
      <c r="E464" s="281">
        <v>14014</v>
      </c>
      <c r="F464" s="272" t="s">
        <v>21</v>
      </c>
      <c r="G464" s="272" t="s">
        <v>33</v>
      </c>
      <c r="H464" s="272" t="s">
        <v>23</v>
      </c>
      <c r="I464" s="274" t="s">
        <v>24</v>
      </c>
      <c r="J464" s="335" t="s">
        <v>25</v>
      </c>
      <c r="K464" s="67" t="s">
        <v>313</v>
      </c>
      <c r="L464" s="68" t="s">
        <v>35</v>
      </c>
      <c r="M464" s="69">
        <v>0.4</v>
      </c>
      <c r="N464" s="29">
        <f t="shared" si="54"/>
        <v>0.48000000000000004</v>
      </c>
      <c r="O464" s="30">
        <f t="shared" si="55"/>
        <v>33.6</v>
      </c>
      <c r="P464" s="31">
        <f t="shared" si="56"/>
        <v>40.800000000000004</v>
      </c>
      <c r="Q464" s="70"/>
      <c r="R464" s="71">
        <f t="shared" ref="R464:R475" si="57">Q464*P464</f>
        <v>0</v>
      </c>
      <c r="S464" s="42"/>
      <c r="T464" s="42"/>
      <c r="U464" s="265" t="s">
        <v>314</v>
      </c>
    </row>
    <row r="465" spans="1:21" ht="19.5" customHeight="1" thickTop="1" thickBot="1" x14ac:dyDescent="0.3">
      <c r="A465" s="179"/>
      <c r="B465" s="276"/>
      <c r="C465" s="304"/>
      <c r="D465" s="323"/>
      <c r="E465" s="327"/>
      <c r="F465" s="325"/>
      <c r="G465" s="325"/>
      <c r="H465" s="325"/>
      <c r="I465" s="326"/>
      <c r="J465" s="336"/>
      <c r="K465" s="62" t="s">
        <v>313</v>
      </c>
      <c r="L465" s="63" t="s">
        <v>37</v>
      </c>
      <c r="M465" s="64">
        <v>0.46</v>
      </c>
      <c r="N465" s="29">
        <f t="shared" si="54"/>
        <v>0.55200000000000005</v>
      </c>
      <c r="O465" s="30">
        <f t="shared" si="55"/>
        <v>38.64</v>
      </c>
      <c r="P465" s="31">
        <f t="shared" si="56"/>
        <v>46.92</v>
      </c>
      <c r="Q465" s="65"/>
      <c r="R465" s="66">
        <f t="shared" si="57"/>
        <v>0</v>
      </c>
      <c r="S465" s="42"/>
      <c r="T465" s="42"/>
      <c r="U465" s="266"/>
    </row>
    <row r="466" spans="1:21" ht="19.5" customHeight="1" thickTop="1" thickBot="1" x14ac:dyDescent="0.3">
      <c r="A466" s="179"/>
      <c r="B466" s="276"/>
      <c r="C466" s="304"/>
      <c r="D466" s="323"/>
      <c r="E466" s="327"/>
      <c r="F466" s="325"/>
      <c r="G466" s="325"/>
      <c r="H466" s="325"/>
      <c r="I466" s="326"/>
      <c r="J466" s="335" t="s">
        <v>29</v>
      </c>
      <c r="K466" s="67" t="s">
        <v>315</v>
      </c>
      <c r="L466" s="68" t="s">
        <v>35</v>
      </c>
      <c r="M466" s="69">
        <v>0.4</v>
      </c>
      <c r="N466" s="29">
        <f t="shared" si="54"/>
        <v>0.48000000000000004</v>
      </c>
      <c r="O466" s="30">
        <f t="shared" si="55"/>
        <v>33.6</v>
      </c>
      <c r="P466" s="31">
        <f t="shared" si="56"/>
        <v>40.800000000000004</v>
      </c>
      <c r="Q466" s="70"/>
      <c r="R466" s="71">
        <f t="shared" si="57"/>
        <v>0</v>
      </c>
      <c r="S466" s="42"/>
      <c r="T466" s="42"/>
      <c r="U466" s="266"/>
    </row>
    <row r="467" spans="1:21" ht="19.5" customHeight="1" thickTop="1" thickBot="1" x14ac:dyDescent="0.3">
      <c r="A467" s="179"/>
      <c r="B467" s="276"/>
      <c r="C467" s="304"/>
      <c r="D467" s="323"/>
      <c r="E467" s="327"/>
      <c r="F467" s="325"/>
      <c r="G467" s="325"/>
      <c r="H467" s="325"/>
      <c r="I467" s="326"/>
      <c r="J467" s="336"/>
      <c r="K467" s="62" t="s">
        <v>315</v>
      </c>
      <c r="L467" s="72" t="s">
        <v>37</v>
      </c>
      <c r="M467" s="64">
        <v>0.46</v>
      </c>
      <c r="N467" s="29">
        <f t="shared" si="54"/>
        <v>0.55200000000000005</v>
      </c>
      <c r="O467" s="30">
        <f t="shared" si="55"/>
        <v>38.64</v>
      </c>
      <c r="P467" s="31">
        <f t="shared" si="56"/>
        <v>46.92</v>
      </c>
      <c r="Q467" s="73"/>
      <c r="R467" s="74">
        <f t="shared" si="57"/>
        <v>0</v>
      </c>
      <c r="S467" s="42"/>
      <c r="T467" s="42"/>
      <c r="U467" s="266"/>
    </row>
    <row r="468" spans="1:21" ht="19.5" customHeight="1" thickTop="1" thickBot="1" x14ac:dyDescent="0.3">
      <c r="A468" s="179"/>
      <c r="B468" s="276"/>
      <c r="C468" s="304"/>
      <c r="D468" s="323"/>
      <c r="E468" s="327"/>
      <c r="F468" s="325"/>
      <c r="G468" s="325"/>
      <c r="H468" s="325"/>
      <c r="I468" s="326"/>
      <c r="J468" s="335" t="s">
        <v>31</v>
      </c>
      <c r="K468" s="67" t="s">
        <v>316</v>
      </c>
      <c r="L468" s="58" t="s">
        <v>35</v>
      </c>
      <c r="M468" s="69">
        <v>0.45</v>
      </c>
      <c r="N468" s="29">
        <f t="shared" si="54"/>
        <v>0.54</v>
      </c>
      <c r="O468" s="30">
        <f t="shared" si="55"/>
        <v>37.800000000000004</v>
      </c>
      <c r="P468" s="31">
        <f t="shared" si="56"/>
        <v>45.900000000000006</v>
      </c>
      <c r="Q468" s="60"/>
      <c r="R468" s="61">
        <f t="shared" si="57"/>
        <v>0</v>
      </c>
      <c r="S468" s="42"/>
      <c r="T468" s="42"/>
      <c r="U468" s="266"/>
    </row>
    <row r="469" spans="1:21" ht="19.5" customHeight="1" thickTop="1" thickBot="1" x14ac:dyDescent="0.3">
      <c r="A469" s="179"/>
      <c r="B469" s="276"/>
      <c r="C469" s="304"/>
      <c r="D469" s="323"/>
      <c r="E469" s="282"/>
      <c r="F469" s="273"/>
      <c r="G469" s="273"/>
      <c r="H469" s="273"/>
      <c r="I469" s="275"/>
      <c r="J469" s="336"/>
      <c r="K469" s="62" t="s">
        <v>316</v>
      </c>
      <c r="L469" s="72" t="s">
        <v>37</v>
      </c>
      <c r="M469" s="64">
        <v>0.51</v>
      </c>
      <c r="N469" s="29">
        <f t="shared" si="54"/>
        <v>0.61199999999999999</v>
      </c>
      <c r="O469" s="30">
        <f t="shared" si="55"/>
        <v>42.839999999999996</v>
      </c>
      <c r="P469" s="31">
        <f t="shared" si="56"/>
        <v>52.019999999999996</v>
      </c>
      <c r="Q469" s="73"/>
      <c r="R469" s="74">
        <f t="shared" si="57"/>
        <v>0</v>
      </c>
      <c r="S469" s="42"/>
      <c r="T469" s="42"/>
      <c r="U469" s="266"/>
    </row>
    <row r="470" spans="1:21" ht="19.5" customHeight="1" thickTop="1" thickBot="1" x14ac:dyDescent="0.3">
      <c r="A470" s="179"/>
      <c r="B470" s="276"/>
      <c r="C470" s="329"/>
      <c r="D470" s="338"/>
      <c r="E470" s="281">
        <v>14514</v>
      </c>
      <c r="F470" s="272" t="s">
        <v>40</v>
      </c>
      <c r="G470" s="272" t="s">
        <v>41</v>
      </c>
      <c r="H470" s="272" t="s">
        <v>42</v>
      </c>
      <c r="I470" s="274" t="s">
        <v>43</v>
      </c>
      <c r="J470" s="335" t="s">
        <v>25</v>
      </c>
      <c r="K470" s="67" t="s">
        <v>317</v>
      </c>
      <c r="L470" s="68" t="s">
        <v>35</v>
      </c>
      <c r="M470" s="69">
        <v>0.45</v>
      </c>
      <c r="N470" s="29">
        <f t="shared" si="54"/>
        <v>0.54</v>
      </c>
      <c r="O470" s="30">
        <f t="shared" si="55"/>
        <v>37.800000000000004</v>
      </c>
      <c r="P470" s="31">
        <f t="shared" si="56"/>
        <v>45.900000000000006</v>
      </c>
      <c r="Q470" s="70"/>
      <c r="R470" s="71">
        <f t="shared" si="57"/>
        <v>0</v>
      </c>
      <c r="S470" s="42"/>
      <c r="T470" s="42"/>
      <c r="U470" s="266"/>
    </row>
    <row r="471" spans="1:21" ht="19.5" customHeight="1" thickTop="1" thickBot="1" x14ac:dyDescent="0.3">
      <c r="A471" s="179"/>
      <c r="B471" s="276"/>
      <c r="C471" s="330"/>
      <c r="D471" s="339"/>
      <c r="E471" s="327"/>
      <c r="F471" s="325"/>
      <c r="G471" s="325"/>
      <c r="H471" s="325"/>
      <c r="I471" s="326"/>
      <c r="J471" s="336"/>
      <c r="K471" s="62" t="s">
        <v>317</v>
      </c>
      <c r="L471" s="63" t="s">
        <v>37</v>
      </c>
      <c r="M471" s="64">
        <v>0.51</v>
      </c>
      <c r="N471" s="29">
        <f t="shared" si="54"/>
        <v>0.61199999999999999</v>
      </c>
      <c r="O471" s="30">
        <f t="shared" si="55"/>
        <v>42.839999999999996</v>
      </c>
      <c r="P471" s="31">
        <f t="shared" si="56"/>
        <v>52.019999999999996</v>
      </c>
      <c r="Q471" s="65"/>
      <c r="R471" s="66">
        <f t="shared" si="57"/>
        <v>0</v>
      </c>
      <c r="S471" s="42"/>
      <c r="T471" s="42"/>
      <c r="U471" s="266"/>
    </row>
    <row r="472" spans="1:21" ht="19.5" customHeight="1" thickTop="1" thickBot="1" x14ac:dyDescent="0.3">
      <c r="A472" s="179"/>
      <c r="B472" s="276"/>
      <c r="C472" s="330"/>
      <c r="D472" s="339"/>
      <c r="E472" s="327"/>
      <c r="F472" s="325"/>
      <c r="G472" s="325"/>
      <c r="H472" s="325"/>
      <c r="I472" s="326"/>
      <c r="J472" s="335" t="s">
        <v>29</v>
      </c>
      <c r="K472" s="67" t="s">
        <v>318</v>
      </c>
      <c r="L472" s="68" t="s">
        <v>35</v>
      </c>
      <c r="M472" s="69">
        <v>0.45</v>
      </c>
      <c r="N472" s="29">
        <f t="shared" si="54"/>
        <v>0.54</v>
      </c>
      <c r="O472" s="30">
        <f t="shared" si="55"/>
        <v>37.800000000000004</v>
      </c>
      <c r="P472" s="31">
        <f t="shared" si="56"/>
        <v>45.900000000000006</v>
      </c>
      <c r="Q472" s="70"/>
      <c r="R472" s="71">
        <f t="shared" si="57"/>
        <v>0</v>
      </c>
      <c r="S472" s="42"/>
      <c r="T472" s="42"/>
      <c r="U472" s="266"/>
    </row>
    <row r="473" spans="1:21" ht="19.5" customHeight="1" thickTop="1" thickBot="1" x14ac:dyDescent="0.3">
      <c r="A473" s="179"/>
      <c r="B473" s="276"/>
      <c r="C473" s="330"/>
      <c r="D473" s="339"/>
      <c r="E473" s="327"/>
      <c r="F473" s="325"/>
      <c r="G473" s="325"/>
      <c r="H473" s="325"/>
      <c r="I473" s="326"/>
      <c r="J473" s="340"/>
      <c r="K473" s="62" t="s">
        <v>318</v>
      </c>
      <c r="L473" s="63" t="s">
        <v>37</v>
      </c>
      <c r="M473" s="64">
        <v>0.51</v>
      </c>
      <c r="N473" s="29">
        <f t="shared" si="54"/>
        <v>0.61199999999999999</v>
      </c>
      <c r="O473" s="30">
        <f t="shared" si="55"/>
        <v>42.839999999999996</v>
      </c>
      <c r="P473" s="31">
        <f t="shared" si="56"/>
        <v>52.019999999999996</v>
      </c>
      <c r="Q473" s="65"/>
      <c r="R473" s="66">
        <f t="shared" si="57"/>
        <v>0</v>
      </c>
      <c r="S473" s="42"/>
      <c r="T473" s="42"/>
      <c r="U473" s="266"/>
    </row>
    <row r="474" spans="1:21" ht="19.5" customHeight="1" thickTop="1" thickBot="1" x14ac:dyDescent="0.3">
      <c r="A474" s="179"/>
      <c r="B474" s="276"/>
      <c r="C474" s="330"/>
      <c r="D474" s="339"/>
      <c r="E474" s="327"/>
      <c r="F474" s="325"/>
      <c r="G474" s="325"/>
      <c r="H474" s="325"/>
      <c r="I474" s="326"/>
      <c r="J474" s="335" t="s">
        <v>31</v>
      </c>
      <c r="K474" s="67" t="s">
        <v>319</v>
      </c>
      <c r="L474" s="68" t="s">
        <v>35</v>
      </c>
      <c r="M474" s="69">
        <v>0.5</v>
      </c>
      <c r="N474" s="29">
        <f t="shared" si="54"/>
        <v>0.6</v>
      </c>
      <c r="O474" s="30">
        <f t="shared" si="55"/>
        <v>42</v>
      </c>
      <c r="P474" s="31">
        <f t="shared" si="56"/>
        <v>51</v>
      </c>
      <c r="Q474" s="70"/>
      <c r="R474" s="71">
        <f t="shared" si="57"/>
        <v>0</v>
      </c>
      <c r="S474" s="42"/>
      <c r="T474" s="42"/>
      <c r="U474" s="266"/>
    </row>
    <row r="475" spans="1:21" ht="19.5" customHeight="1" thickTop="1" thickBot="1" x14ac:dyDescent="0.3">
      <c r="A475" s="179"/>
      <c r="B475" s="276"/>
      <c r="C475" s="337"/>
      <c r="D475" s="280"/>
      <c r="E475" s="282"/>
      <c r="F475" s="273"/>
      <c r="G475" s="273"/>
      <c r="H475" s="273"/>
      <c r="I475" s="275"/>
      <c r="J475" s="336"/>
      <c r="K475" s="75" t="s">
        <v>319</v>
      </c>
      <c r="L475" s="72" t="s">
        <v>37</v>
      </c>
      <c r="M475" s="76">
        <v>0.56000000000000005</v>
      </c>
      <c r="N475" s="29">
        <f t="shared" si="54"/>
        <v>0.67200000000000004</v>
      </c>
      <c r="O475" s="30">
        <f t="shared" si="55"/>
        <v>47.040000000000006</v>
      </c>
      <c r="P475" s="31">
        <f t="shared" si="56"/>
        <v>57.120000000000005</v>
      </c>
      <c r="Q475" s="73"/>
      <c r="R475" s="74">
        <f t="shared" si="57"/>
        <v>0</v>
      </c>
      <c r="S475" s="42"/>
      <c r="T475" s="42"/>
      <c r="U475" s="267"/>
    </row>
    <row r="476" spans="1:21" ht="6.75" customHeight="1" thickTop="1" thickBot="1" x14ac:dyDescent="0.3">
      <c r="A476" s="179"/>
      <c r="B476" s="180"/>
      <c r="C476" s="181"/>
      <c r="D476" s="181"/>
      <c r="E476" s="181"/>
      <c r="F476" s="182"/>
      <c r="G476" s="182"/>
      <c r="H476" s="182"/>
      <c r="I476" s="182"/>
      <c r="J476" s="182"/>
      <c r="K476" s="182"/>
      <c r="L476" s="183"/>
      <c r="M476" s="184"/>
      <c r="N476" s="29"/>
      <c r="O476" s="30"/>
      <c r="P476" s="31"/>
      <c r="Q476" s="187"/>
      <c r="R476" s="188"/>
      <c r="S476" s="42"/>
      <c r="T476" s="42"/>
      <c r="U476" s="189"/>
    </row>
    <row r="477" spans="1:21" ht="39" customHeight="1" thickTop="1" thickBot="1" x14ac:dyDescent="0.3">
      <c r="A477" s="179"/>
      <c r="B477" s="297" t="s">
        <v>220</v>
      </c>
      <c r="C477" s="346"/>
      <c r="D477" s="351"/>
      <c r="E477" s="281">
        <v>14017</v>
      </c>
      <c r="F477" s="272" t="s">
        <v>21</v>
      </c>
      <c r="G477" s="272" t="s">
        <v>33</v>
      </c>
      <c r="H477" s="272" t="s">
        <v>23</v>
      </c>
      <c r="I477" s="274" t="s">
        <v>24</v>
      </c>
      <c r="J477" s="26" t="s">
        <v>25</v>
      </c>
      <c r="K477" s="67" t="s">
        <v>320</v>
      </c>
      <c r="L477" s="68" t="s">
        <v>35</v>
      </c>
      <c r="M477" s="89">
        <v>0.26390000000000002</v>
      </c>
      <c r="N477" s="29">
        <f t="shared" si="54"/>
        <v>0.31668000000000002</v>
      </c>
      <c r="O477" s="30">
        <f t="shared" si="55"/>
        <v>22.1676</v>
      </c>
      <c r="P477" s="31">
        <f t="shared" si="56"/>
        <v>26.9178</v>
      </c>
      <c r="Q477" s="70"/>
      <c r="R477" s="71">
        <f>Q477*P477</f>
        <v>0</v>
      </c>
      <c r="S477" s="42"/>
      <c r="T477" s="42"/>
      <c r="U477" s="349"/>
    </row>
    <row r="478" spans="1:21" ht="39" customHeight="1" thickTop="1" thickBot="1" x14ac:dyDescent="0.3">
      <c r="A478" s="179"/>
      <c r="B478" s="297"/>
      <c r="C478" s="347"/>
      <c r="D478" s="352"/>
      <c r="E478" s="327"/>
      <c r="F478" s="325"/>
      <c r="G478" s="325"/>
      <c r="H478" s="325"/>
      <c r="I478" s="326"/>
      <c r="J478" s="26" t="s">
        <v>29</v>
      </c>
      <c r="K478" s="67" t="s">
        <v>321</v>
      </c>
      <c r="L478" s="68" t="s">
        <v>35</v>
      </c>
      <c r="M478" s="89">
        <v>0.26390000000000002</v>
      </c>
      <c r="N478" s="29">
        <f t="shared" si="54"/>
        <v>0.31668000000000002</v>
      </c>
      <c r="O478" s="30">
        <f t="shared" si="55"/>
        <v>22.1676</v>
      </c>
      <c r="P478" s="31">
        <f t="shared" si="56"/>
        <v>26.9178</v>
      </c>
      <c r="Q478" s="70"/>
      <c r="R478" s="71">
        <f>Q478*P478</f>
        <v>0</v>
      </c>
      <c r="S478" s="42"/>
      <c r="T478" s="42"/>
      <c r="U478" s="350"/>
    </row>
    <row r="479" spans="1:21" ht="39" customHeight="1" thickTop="1" thickBot="1" x14ac:dyDescent="0.3">
      <c r="A479" s="179"/>
      <c r="B479" s="297"/>
      <c r="C479" s="348"/>
      <c r="D479" s="353"/>
      <c r="E479" s="281">
        <v>14517</v>
      </c>
      <c r="F479" s="272" t="s">
        <v>40</v>
      </c>
      <c r="G479" s="272" t="s">
        <v>41</v>
      </c>
      <c r="H479" s="272" t="s">
        <v>42</v>
      </c>
      <c r="I479" s="274" t="s">
        <v>43</v>
      </c>
      <c r="J479" s="26" t="s">
        <v>25</v>
      </c>
      <c r="K479" s="67" t="s">
        <v>322</v>
      </c>
      <c r="L479" s="68" t="s">
        <v>35</v>
      </c>
      <c r="M479" s="89">
        <v>0.29435</v>
      </c>
      <c r="N479" s="29">
        <f t="shared" si="54"/>
        <v>0.35321999999999998</v>
      </c>
      <c r="O479" s="30">
        <f t="shared" si="55"/>
        <v>24.725399999999997</v>
      </c>
      <c r="P479" s="31">
        <f t="shared" si="56"/>
        <v>30.023699999999998</v>
      </c>
      <c r="Q479" s="70"/>
      <c r="R479" s="71">
        <f>Q479*P479</f>
        <v>0</v>
      </c>
      <c r="S479" s="42"/>
      <c r="T479" s="42"/>
      <c r="U479" s="350"/>
    </row>
    <row r="480" spans="1:21" ht="39" customHeight="1" thickTop="1" thickBot="1" x14ac:dyDescent="0.3">
      <c r="A480" s="179"/>
      <c r="B480" s="297"/>
      <c r="C480" s="314"/>
      <c r="D480" s="354"/>
      <c r="E480" s="327"/>
      <c r="F480" s="325"/>
      <c r="G480" s="325"/>
      <c r="H480" s="325"/>
      <c r="I480" s="326"/>
      <c r="J480" s="26" t="s">
        <v>29</v>
      </c>
      <c r="K480" s="67" t="s">
        <v>323</v>
      </c>
      <c r="L480" s="68" t="s">
        <v>35</v>
      </c>
      <c r="M480" s="89">
        <v>0.29435</v>
      </c>
      <c r="N480" s="29">
        <f t="shared" si="54"/>
        <v>0.35321999999999998</v>
      </c>
      <c r="O480" s="30">
        <f t="shared" si="55"/>
        <v>24.725399999999997</v>
      </c>
      <c r="P480" s="31">
        <f t="shared" si="56"/>
        <v>30.023699999999998</v>
      </c>
      <c r="Q480" s="70"/>
      <c r="R480" s="71">
        <f>Q480*P480</f>
        <v>0</v>
      </c>
      <c r="S480" s="42"/>
      <c r="T480" s="42"/>
      <c r="U480" s="350"/>
    </row>
    <row r="481" spans="1:21" ht="6.75" customHeight="1" thickTop="1" thickBot="1" x14ac:dyDescent="0.3">
      <c r="A481" s="179"/>
      <c r="B481" s="180"/>
      <c r="C481" s="181"/>
      <c r="D481" s="181"/>
      <c r="E481" s="181"/>
      <c r="F481" s="182"/>
      <c r="G481" s="182"/>
      <c r="H481" s="182"/>
      <c r="I481" s="182"/>
      <c r="J481" s="182"/>
      <c r="K481" s="182"/>
      <c r="L481" s="183"/>
      <c r="M481" s="184"/>
      <c r="N481" s="29"/>
      <c r="O481" s="30"/>
      <c r="P481" s="31"/>
      <c r="Q481" s="187"/>
      <c r="R481" s="188"/>
      <c r="S481" s="42"/>
      <c r="T481" s="42"/>
      <c r="U481" s="189"/>
    </row>
    <row r="482" spans="1:21" ht="19.5" customHeight="1" thickTop="1" thickBot="1" x14ac:dyDescent="0.3">
      <c r="A482" s="179"/>
      <c r="B482" s="276" t="s">
        <v>263</v>
      </c>
      <c r="C482" s="303"/>
      <c r="D482" s="322"/>
      <c r="E482" s="281">
        <v>14018</v>
      </c>
      <c r="F482" s="272" t="s">
        <v>21</v>
      </c>
      <c r="G482" s="272" t="s">
        <v>33</v>
      </c>
      <c r="H482" s="272" t="s">
        <v>23</v>
      </c>
      <c r="I482" s="274" t="s">
        <v>24</v>
      </c>
      <c r="J482" s="335" t="s">
        <v>25</v>
      </c>
      <c r="K482" s="67" t="s">
        <v>324</v>
      </c>
      <c r="L482" s="68" t="s">
        <v>35</v>
      </c>
      <c r="M482" s="69">
        <v>0.4</v>
      </c>
      <c r="N482" s="29">
        <f t="shared" si="54"/>
        <v>0.48000000000000004</v>
      </c>
      <c r="O482" s="30">
        <f t="shared" si="55"/>
        <v>33.6</v>
      </c>
      <c r="P482" s="31">
        <f t="shared" si="56"/>
        <v>40.800000000000004</v>
      </c>
      <c r="Q482" s="70"/>
      <c r="R482" s="71">
        <f t="shared" ref="R482:R493" si="58">Q482*P482</f>
        <v>0</v>
      </c>
      <c r="S482" s="42"/>
      <c r="T482" s="42"/>
      <c r="U482" s="312"/>
    </row>
    <row r="483" spans="1:21" ht="19.5" customHeight="1" thickTop="1" thickBot="1" x14ac:dyDescent="0.3">
      <c r="A483" s="179"/>
      <c r="B483" s="276"/>
      <c r="C483" s="304"/>
      <c r="D483" s="323"/>
      <c r="E483" s="327"/>
      <c r="F483" s="325"/>
      <c r="G483" s="325"/>
      <c r="H483" s="325"/>
      <c r="I483" s="326"/>
      <c r="J483" s="336"/>
      <c r="K483" s="62" t="s">
        <v>324</v>
      </c>
      <c r="L483" s="63" t="s">
        <v>37</v>
      </c>
      <c r="M483" s="64">
        <v>0.46</v>
      </c>
      <c r="N483" s="29">
        <f t="shared" si="54"/>
        <v>0.55200000000000005</v>
      </c>
      <c r="O483" s="30">
        <f t="shared" si="55"/>
        <v>38.64</v>
      </c>
      <c r="P483" s="31">
        <f t="shared" si="56"/>
        <v>46.92</v>
      </c>
      <c r="Q483" s="65"/>
      <c r="R483" s="66">
        <f t="shared" si="58"/>
        <v>0</v>
      </c>
      <c r="S483" s="42"/>
      <c r="T483" s="42"/>
      <c r="U483" s="266"/>
    </row>
    <row r="484" spans="1:21" ht="19.5" customHeight="1" thickTop="1" thickBot="1" x14ac:dyDescent="0.3">
      <c r="A484" s="179"/>
      <c r="B484" s="276"/>
      <c r="C484" s="304"/>
      <c r="D484" s="323"/>
      <c r="E484" s="327"/>
      <c r="F484" s="325"/>
      <c r="G484" s="325"/>
      <c r="H484" s="325"/>
      <c r="I484" s="326"/>
      <c r="J484" s="335" t="s">
        <v>29</v>
      </c>
      <c r="K484" s="67" t="s">
        <v>325</v>
      </c>
      <c r="L484" s="68" t="s">
        <v>35</v>
      </c>
      <c r="M484" s="69">
        <v>0.4</v>
      </c>
      <c r="N484" s="29">
        <f t="shared" si="54"/>
        <v>0.48000000000000004</v>
      </c>
      <c r="O484" s="30">
        <f t="shared" si="55"/>
        <v>33.6</v>
      </c>
      <c r="P484" s="31">
        <f t="shared" si="56"/>
        <v>40.800000000000004</v>
      </c>
      <c r="Q484" s="70"/>
      <c r="R484" s="71">
        <f t="shared" si="58"/>
        <v>0</v>
      </c>
      <c r="S484" s="42"/>
      <c r="T484" s="42"/>
      <c r="U484" s="266"/>
    </row>
    <row r="485" spans="1:21" ht="19.5" customHeight="1" thickTop="1" thickBot="1" x14ac:dyDescent="0.3">
      <c r="A485" s="179"/>
      <c r="B485" s="276"/>
      <c r="C485" s="304"/>
      <c r="D485" s="323"/>
      <c r="E485" s="327"/>
      <c r="F485" s="325"/>
      <c r="G485" s="325"/>
      <c r="H485" s="325"/>
      <c r="I485" s="326"/>
      <c r="J485" s="336"/>
      <c r="K485" s="62" t="s">
        <v>325</v>
      </c>
      <c r="L485" s="72" t="s">
        <v>37</v>
      </c>
      <c r="M485" s="64">
        <v>0.46</v>
      </c>
      <c r="N485" s="29">
        <f t="shared" si="54"/>
        <v>0.55200000000000005</v>
      </c>
      <c r="O485" s="30">
        <f t="shared" si="55"/>
        <v>38.64</v>
      </c>
      <c r="P485" s="31">
        <f t="shared" si="56"/>
        <v>46.92</v>
      </c>
      <c r="Q485" s="73"/>
      <c r="R485" s="74">
        <f t="shared" si="58"/>
        <v>0</v>
      </c>
      <c r="S485" s="42"/>
      <c r="T485" s="42"/>
      <c r="U485" s="266"/>
    </row>
    <row r="486" spans="1:21" ht="19.5" customHeight="1" thickTop="1" thickBot="1" x14ac:dyDescent="0.3">
      <c r="A486" s="179"/>
      <c r="B486" s="276"/>
      <c r="C486" s="304"/>
      <c r="D486" s="323"/>
      <c r="E486" s="327"/>
      <c r="F486" s="325"/>
      <c r="G486" s="325"/>
      <c r="H486" s="325"/>
      <c r="I486" s="326"/>
      <c r="J486" s="335" t="s">
        <v>31</v>
      </c>
      <c r="K486" s="67" t="s">
        <v>326</v>
      </c>
      <c r="L486" s="58" t="s">
        <v>35</v>
      </c>
      <c r="M486" s="69">
        <v>0.45</v>
      </c>
      <c r="N486" s="29">
        <f t="shared" si="54"/>
        <v>0.54</v>
      </c>
      <c r="O486" s="30">
        <f t="shared" si="55"/>
        <v>37.800000000000004</v>
      </c>
      <c r="P486" s="31">
        <f t="shared" si="56"/>
        <v>45.900000000000006</v>
      </c>
      <c r="Q486" s="60"/>
      <c r="R486" s="61">
        <f t="shared" si="58"/>
        <v>0</v>
      </c>
      <c r="S486" s="42"/>
      <c r="T486" s="42"/>
      <c r="U486" s="266"/>
    </row>
    <row r="487" spans="1:21" ht="19.5" customHeight="1" thickTop="1" thickBot="1" x14ac:dyDescent="0.3">
      <c r="A487" s="179"/>
      <c r="B487" s="276"/>
      <c r="C487" s="304"/>
      <c r="D487" s="323"/>
      <c r="E487" s="282"/>
      <c r="F487" s="273"/>
      <c r="G487" s="273"/>
      <c r="H487" s="273"/>
      <c r="I487" s="275"/>
      <c r="J487" s="336"/>
      <c r="K487" s="62" t="s">
        <v>326</v>
      </c>
      <c r="L487" s="72" t="s">
        <v>37</v>
      </c>
      <c r="M487" s="64">
        <v>0.51</v>
      </c>
      <c r="N487" s="29">
        <f t="shared" si="54"/>
        <v>0.61199999999999999</v>
      </c>
      <c r="O487" s="30">
        <f t="shared" si="55"/>
        <v>42.839999999999996</v>
      </c>
      <c r="P487" s="31">
        <f t="shared" si="56"/>
        <v>52.019999999999996</v>
      </c>
      <c r="Q487" s="73"/>
      <c r="R487" s="74">
        <f t="shared" si="58"/>
        <v>0</v>
      </c>
      <c r="S487" s="42"/>
      <c r="T487" s="42"/>
      <c r="U487" s="266"/>
    </row>
    <row r="488" spans="1:21" ht="19.5" customHeight="1" thickTop="1" thickBot="1" x14ac:dyDescent="0.3">
      <c r="A488" s="179"/>
      <c r="B488" s="276"/>
      <c r="C488" s="329"/>
      <c r="D488" s="338"/>
      <c r="E488" s="281">
        <v>14518</v>
      </c>
      <c r="F488" s="272" t="s">
        <v>40</v>
      </c>
      <c r="G488" s="272" t="s">
        <v>41</v>
      </c>
      <c r="H488" s="272" t="s">
        <v>42</v>
      </c>
      <c r="I488" s="274" t="s">
        <v>43</v>
      </c>
      <c r="J488" s="335" t="s">
        <v>25</v>
      </c>
      <c r="K488" s="67" t="s">
        <v>327</v>
      </c>
      <c r="L488" s="68" t="s">
        <v>35</v>
      </c>
      <c r="M488" s="69">
        <v>0.45</v>
      </c>
      <c r="N488" s="29">
        <f t="shared" si="54"/>
        <v>0.54</v>
      </c>
      <c r="O488" s="30">
        <f t="shared" si="55"/>
        <v>37.800000000000004</v>
      </c>
      <c r="P488" s="31">
        <f t="shared" si="56"/>
        <v>45.900000000000006</v>
      </c>
      <c r="Q488" s="70"/>
      <c r="R488" s="71">
        <f t="shared" si="58"/>
        <v>0</v>
      </c>
      <c r="S488" s="42"/>
      <c r="T488" s="42"/>
      <c r="U488" s="266"/>
    </row>
    <row r="489" spans="1:21" ht="19.5" customHeight="1" thickTop="1" thickBot="1" x14ac:dyDescent="0.3">
      <c r="A489" s="179"/>
      <c r="B489" s="276"/>
      <c r="C489" s="330"/>
      <c r="D489" s="339"/>
      <c r="E489" s="327"/>
      <c r="F489" s="325"/>
      <c r="G489" s="325"/>
      <c r="H489" s="325"/>
      <c r="I489" s="326"/>
      <c r="J489" s="336"/>
      <c r="K489" s="62" t="s">
        <v>327</v>
      </c>
      <c r="L489" s="63" t="s">
        <v>37</v>
      </c>
      <c r="M489" s="64">
        <v>0.51</v>
      </c>
      <c r="N489" s="29">
        <f t="shared" si="54"/>
        <v>0.61199999999999999</v>
      </c>
      <c r="O489" s="30">
        <f t="shared" si="55"/>
        <v>42.839999999999996</v>
      </c>
      <c r="P489" s="31">
        <f t="shared" si="56"/>
        <v>52.019999999999996</v>
      </c>
      <c r="Q489" s="65"/>
      <c r="R489" s="66">
        <f t="shared" si="58"/>
        <v>0</v>
      </c>
      <c r="S489" s="42"/>
      <c r="T489" s="42"/>
      <c r="U489" s="266"/>
    </row>
    <row r="490" spans="1:21" ht="19.5" customHeight="1" thickTop="1" thickBot="1" x14ac:dyDescent="0.3">
      <c r="A490" s="179"/>
      <c r="B490" s="276"/>
      <c r="C490" s="330"/>
      <c r="D490" s="339"/>
      <c r="E490" s="327"/>
      <c r="F490" s="325"/>
      <c r="G490" s="325"/>
      <c r="H490" s="325"/>
      <c r="I490" s="326"/>
      <c r="J490" s="335" t="s">
        <v>29</v>
      </c>
      <c r="K490" s="67" t="s">
        <v>328</v>
      </c>
      <c r="L490" s="68" t="s">
        <v>35</v>
      </c>
      <c r="M490" s="69">
        <v>0.45</v>
      </c>
      <c r="N490" s="29">
        <f t="shared" si="54"/>
        <v>0.54</v>
      </c>
      <c r="O490" s="30">
        <f t="shared" si="55"/>
        <v>37.800000000000004</v>
      </c>
      <c r="P490" s="31">
        <f t="shared" si="56"/>
        <v>45.900000000000006</v>
      </c>
      <c r="Q490" s="70"/>
      <c r="R490" s="71">
        <f t="shared" si="58"/>
        <v>0</v>
      </c>
      <c r="S490" s="42"/>
      <c r="T490" s="42"/>
      <c r="U490" s="266"/>
    </row>
    <row r="491" spans="1:21" ht="19.5" customHeight="1" thickTop="1" thickBot="1" x14ac:dyDescent="0.3">
      <c r="A491" s="179"/>
      <c r="B491" s="276"/>
      <c r="C491" s="330"/>
      <c r="D491" s="339"/>
      <c r="E491" s="327"/>
      <c r="F491" s="325"/>
      <c r="G491" s="325"/>
      <c r="H491" s="325"/>
      <c r="I491" s="326"/>
      <c r="J491" s="336"/>
      <c r="K491" s="62" t="s">
        <v>328</v>
      </c>
      <c r="L491" s="72" t="s">
        <v>37</v>
      </c>
      <c r="M491" s="64">
        <v>0.51</v>
      </c>
      <c r="N491" s="29">
        <f t="shared" si="54"/>
        <v>0.61199999999999999</v>
      </c>
      <c r="O491" s="30">
        <f t="shared" si="55"/>
        <v>42.839999999999996</v>
      </c>
      <c r="P491" s="31">
        <f t="shared" si="56"/>
        <v>52.019999999999996</v>
      </c>
      <c r="Q491" s="73"/>
      <c r="R491" s="74">
        <f t="shared" si="58"/>
        <v>0</v>
      </c>
      <c r="S491" s="42"/>
      <c r="T491" s="42"/>
      <c r="U491" s="266"/>
    </row>
    <row r="492" spans="1:21" ht="19.5" customHeight="1" thickTop="1" thickBot="1" x14ac:dyDescent="0.3">
      <c r="A492" s="179"/>
      <c r="B492" s="276"/>
      <c r="C492" s="330"/>
      <c r="D492" s="339"/>
      <c r="E492" s="327"/>
      <c r="F492" s="325"/>
      <c r="G492" s="325"/>
      <c r="H492" s="325"/>
      <c r="I492" s="326"/>
      <c r="J492" s="335" t="s">
        <v>31</v>
      </c>
      <c r="K492" s="67" t="s">
        <v>329</v>
      </c>
      <c r="L492" s="58" t="s">
        <v>35</v>
      </c>
      <c r="M492" s="69">
        <v>0.5</v>
      </c>
      <c r="N492" s="29">
        <f t="shared" si="54"/>
        <v>0.6</v>
      </c>
      <c r="O492" s="30">
        <f t="shared" si="55"/>
        <v>42</v>
      </c>
      <c r="P492" s="31">
        <f t="shared" si="56"/>
        <v>51</v>
      </c>
      <c r="Q492" s="60"/>
      <c r="R492" s="61">
        <f t="shared" si="58"/>
        <v>0</v>
      </c>
      <c r="S492" s="42"/>
      <c r="T492" s="42"/>
      <c r="U492" s="266"/>
    </row>
    <row r="493" spans="1:21" ht="19.5" customHeight="1" thickTop="1" thickBot="1" x14ac:dyDescent="0.3">
      <c r="A493" s="179"/>
      <c r="B493" s="276"/>
      <c r="C493" s="337"/>
      <c r="D493" s="280"/>
      <c r="E493" s="282"/>
      <c r="F493" s="273"/>
      <c r="G493" s="273"/>
      <c r="H493" s="273"/>
      <c r="I493" s="275"/>
      <c r="J493" s="336"/>
      <c r="K493" s="75" t="s">
        <v>329</v>
      </c>
      <c r="L493" s="72" t="s">
        <v>37</v>
      </c>
      <c r="M493" s="76">
        <v>0.56000000000000005</v>
      </c>
      <c r="N493" s="29">
        <f t="shared" si="54"/>
        <v>0.67200000000000004</v>
      </c>
      <c r="O493" s="30">
        <f t="shared" si="55"/>
        <v>47.040000000000006</v>
      </c>
      <c r="P493" s="31">
        <f t="shared" si="56"/>
        <v>57.120000000000005</v>
      </c>
      <c r="Q493" s="73"/>
      <c r="R493" s="74">
        <f t="shared" si="58"/>
        <v>0</v>
      </c>
      <c r="S493" s="42"/>
      <c r="T493" s="42"/>
      <c r="U493" s="267"/>
    </row>
    <row r="494" spans="1:21" ht="6.75" customHeight="1" thickTop="1" thickBot="1" x14ac:dyDescent="0.3">
      <c r="A494" s="179"/>
      <c r="B494" s="180"/>
      <c r="C494" s="181"/>
      <c r="D494" s="181"/>
      <c r="E494" s="181"/>
      <c r="F494" s="182"/>
      <c r="G494" s="182"/>
      <c r="H494" s="182"/>
      <c r="I494" s="182"/>
      <c r="J494" s="182"/>
      <c r="K494" s="182"/>
      <c r="L494" s="183"/>
      <c r="M494" s="184"/>
      <c r="N494" s="29"/>
      <c r="O494" s="30"/>
      <c r="P494" s="31"/>
      <c r="Q494" s="187"/>
      <c r="R494" s="188"/>
      <c r="S494" s="42"/>
      <c r="T494" s="42"/>
      <c r="U494" s="189"/>
    </row>
    <row r="495" spans="1:21" ht="96" customHeight="1" thickTop="1" thickBot="1" x14ac:dyDescent="0.3">
      <c r="A495" s="179"/>
      <c r="B495" s="190" t="s">
        <v>220</v>
      </c>
      <c r="C495" s="111"/>
      <c r="D495" s="104"/>
      <c r="E495" s="191">
        <v>14020</v>
      </c>
      <c r="F495" s="192" t="s">
        <v>21</v>
      </c>
      <c r="G495" s="192" t="s">
        <v>330</v>
      </c>
      <c r="H495" s="192" t="s">
        <v>23</v>
      </c>
      <c r="I495" s="193" t="s">
        <v>210</v>
      </c>
      <c r="J495" s="26" t="s">
        <v>25</v>
      </c>
      <c r="K495" s="67" t="s">
        <v>331</v>
      </c>
      <c r="L495" s="68" t="s">
        <v>27</v>
      </c>
      <c r="M495" s="69">
        <v>0.59519600000000006</v>
      </c>
      <c r="N495" s="29">
        <f t="shared" si="54"/>
        <v>0.71423520000000007</v>
      </c>
      <c r="O495" s="30">
        <f t="shared" si="55"/>
        <v>49.996464000000003</v>
      </c>
      <c r="P495" s="31">
        <f t="shared" si="56"/>
        <v>60.709992000000007</v>
      </c>
      <c r="Q495" s="70"/>
      <c r="R495" s="71">
        <f>Q495*P495</f>
        <v>0</v>
      </c>
      <c r="S495" s="42"/>
      <c r="T495" s="42"/>
      <c r="U495" s="157"/>
    </row>
    <row r="496" spans="1:21" ht="6.75" customHeight="1" thickTop="1" thickBot="1" x14ac:dyDescent="0.3">
      <c r="A496" s="179"/>
      <c r="B496" s="180"/>
      <c r="C496" s="181"/>
      <c r="D496" s="181"/>
      <c r="E496" s="181"/>
      <c r="F496" s="182"/>
      <c r="G496" s="182"/>
      <c r="H496" s="182"/>
      <c r="I496" s="182"/>
      <c r="J496" s="182"/>
      <c r="K496" s="182"/>
      <c r="L496" s="183"/>
      <c r="M496" s="184"/>
      <c r="N496" s="29"/>
      <c r="O496" s="30"/>
      <c r="P496" s="31"/>
      <c r="Q496" s="187"/>
      <c r="R496" s="188"/>
      <c r="S496" s="42"/>
      <c r="T496" s="42"/>
      <c r="U496" s="189"/>
    </row>
    <row r="497" spans="1:21" ht="25.5" customHeight="1" thickTop="1" thickBot="1" x14ac:dyDescent="0.3">
      <c r="A497" s="179"/>
      <c r="B497" s="276" t="s">
        <v>332</v>
      </c>
      <c r="C497" s="303"/>
      <c r="D497" s="322"/>
      <c r="E497" s="281">
        <v>24001</v>
      </c>
      <c r="F497" s="272" t="s">
        <v>21</v>
      </c>
      <c r="G497" s="272" t="s">
        <v>33</v>
      </c>
      <c r="H497" s="272" t="s">
        <v>23</v>
      </c>
      <c r="I497" s="274" t="s">
        <v>24</v>
      </c>
      <c r="J497" s="335" t="s">
        <v>25</v>
      </c>
      <c r="K497" s="67" t="s">
        <v>333</v>
      </c>
      <c r="L497" s="68" t="s">
        <v>35</v>
      </c>
      <c r="M497" s="69">
        <v>0.73</v>
      </c>
      <c r="N497" s="29">
        <f t="shared" si="54"/>
        <v>0.876</v>
      </c>
      <c r="O497" s="30">
        <f t="shared" si="55"/>
        <v>61.32</v>
      </c>
      <c r="P497" s="31">
        <f t="shared" si="56"/>
        <v>74.459999999999994</v>
      </c>
      <c r="Q497" s="70"/>
      <c r="R497" s="71">
        <f t="shared" ref="R497:R502" si="59">Q497*P497</f>
        <v>0</v>
      </c>
      <c r="S497" s="42"/>
      <c r="T497" s="42"/>
      <c r="U497" s="265" t="s">
        <v>113</v>
      </c>
    </row>
    <row r="498" spans="1:21" ht="25.5" customHeight="1" thickTop="1" thickBot="1" x14ac:dyDescent="0.3">
      <c r="A498" s="179"/>
      <c r="B498" s="276"/>
      <c r="C498" s="304"/>
      <c r="D498" s="323"/>
      <c r="E498" s="327"/>
      <c r="F498" s="325"/>
      <c r="G498" s="325"/>
      <c r="H498" s="325"/>
      <c r="I498" s="326"/>
      <c r="J498" s="336"/>
      <c r="K498" s="62" t="s">
        <v>333</v>
      </c>
      <c r="L498" s="63" t="s">
        <v>37</v>
      </c>
      <c r="M498" s="64">
        <v>1.08</v>
      </c>
      <c r="N498" s="29">
        <f t="shared" si="54"/>
        <v>1.296</v>
      </c>
      <c r="O498" s="30">
        <f t="shared" si="55"/>
        <v>90.72</v>
      </c>
      <c r="P498" s="31">
        <f t="shared" si="56"/>
        <v>110.16</v>
      </c>
      <c r="Q498" s="65"/>
      <c r="R498" s="66">
        <f t="shared" si="59"/>
        <v>0</v>
      </c>
      <c r="S498" s="42"/>
      <c r="T498" s="42"/>
      <c r="U498" s="266"/>
    </row>
    <row r="499" spans="1:21" ht="25.5" customHeight="1" thickTop="1" thickBot="1" x14ac:dyDescent="0.3">
      <c r="A499" s="179"/>
      <c r="B499" s="276"/>
      <c r="C499" s="304"/>
      <c r="D499" s="323"/>
      <c r="E499" s="327"/>
      <c r="F499" s="325"/>
      <c r="G499" s="325"/>
      <c r="H499" s="325"/>
      <c r="I499" s="326"/>
      <c r="J499" s="335" t="s">
        <v>29</v>
      </c>
      <c r="K499" s="67" t="s">
        <v>334</v>
      </c>
      <c r="L499" s="68" t="s">
        <v>35</v>
      </c>
      <c r="M499" s="69">
        <v>0.73</v>
      </c>
      <c r="N499" s="29">
        <f t="shared" si="54"/>
        <v>0.876</v>
      </c>
      <c r="O499" s="30">
        <f t="shared" si="55"/>
        <v>61.32</v>
      </c>
      <c r="P499" s="31">
        <f t="shared" si="56"/>
        <v>74.459999999999994</v>
      </c>
      <c r="Q499" s="70"/>
      <c r="R499" s="71">
        <f t="shared" si="59"/>
        <v>0</v>
      </c>
      <c r="S499" s="42"/>
      <c r="T499" s="42"/>
      <c r="U499" s="266"/>
    </row>
    <row r="500" spans="1:21" ht="25.5" customHeight="1" thickTop="1" thickBot="1" x14ac:dyDescent="0.3">
      <c r="A500" s="179"/>
      <c r="B500" s="276"/>
      <c r="C500" s="304"/>
      <c r="D500" s="323"/>
      <c r="E500" s="327"/>
      <c r="F500" s="325"/>
      <c r="G500" s="325"/>
      <c r="H500" s="325"/>
      <c r="I500" s="326"/>
      <c r="J500" s="336"/>
      <c r="K500" s="62" t="s">
        <v>334</v>
      </c>
      <c r="L500" s="72" t="s">
        <v>37</v>
      </c>
      <c r="M500" s="64">
        <v>1.08</v>
      </c>
      <c r="N500" s="29">
        <f t="shared" si="54"/>
        <v>1.296</v>
      </c>
      <c r="O500" s="30">
        <f t="shared" si="55"/>
        <v>90.72</v>
      </c>
      <c r="P500" s="31">
        <f t="shared" si="56"/>
        <v>110.16</v>
      </c>
      <c r="Q500" s="73"/>
      <c r="R500" s="74">
        <f t="shared" si="59"/>
        <v>0</v>
      </c>
      <c r="S500" s="42"/>
      <c r="T500" s="42"/>
      <c r="U500" s="266"/>
    </row>
    <row r="501" spans="1:21" ht="25.5" customHeight="1" thickTop="1" thickBot="1" x14ac:dyDescent="0.3">
      <c r="A501" s="179"/>
      <c r="B501" s="276"/>
      <c r="C501" s="304"/>
      <c r="D501" s="323"/>
      <c r="E501" s="327"/>
      <c r="F501" s="325"/>
      <c r="G501" s="325"/>
      <c r="H501" s="325"/>
      <c r="I501" s="326"/>
      <c r="J501" s="335" t="s">
        <v>31</v>
      </c>
      <c r="K501" s="67" t="s">
        <v>335</v>
      </c>
      <c r="L501" s="58" t="s">
        <v>35</v>
      </c>
      <c r="M501" s="69">
        <v>0.8</v>
      </c>
      <c r="N501" s="29">
        <f t="shared" si="54"/>
        <v>0.96000000000000008</v>
      </c>
      <c r="O501" s="30">
        <f t="shared" si="55"/>
        <v>67.2</v>
      </c>
      <c r="P501" s="31">
        <f t="shared" si="56"/>
        <v>81.600000000000009</v>
      </c>
      <c r="Q501" s="60"/>
      <c r="R501" s="61">
        <f t="shared" si="59"/>
        <v>0</v>
      </c>
      <c r="S501" s="42"/>
      <c r="T501" s="42"/>
      <c r="U501" s="266"/>
    </row>
    <row r="502" spans="1:21" ht="25.5" customHeight="1" thickTop="1" thickBot="1" x14ac:dyDescent="0.3">
      <c r="A502" s="179"/>
      <c r="B502" s="276"/>
      <c r="C502" s="304"/>
      <c r="D502" s="323"/>
      <c r="E502" s="282"/>
      <c r="F502" s="273"/>
      <c r="G502" s="273"/>
      <c r="H502" s="273"/>
      <c r="I502" s="275"/>
      <c r="J502" s="336"/>
      <c r="K502" s="62" t="s">
        <v>335</v>
      </c>
      <c r="L502" s="72" t="s">
        <v>37</v>
      </c>
      <c r="M502" s="64">
        <v>1.1499999999999999</v>
      </c>
      <c r="N502" s="29">
        <f t="shared" si="54"/>
        <v>1.38</v>
      </c>
      <c r="O502" s="30">
        <f t="shared" si="55"/>
        <v>96.6</v>
      </c>
      <c r="P502" s="31">
        <f t="shared" si="56"/>
        <v>117.3</v>
      </c>
      <c r="Q502" s="73"/>
      <c r="R502" s="74">
        <f t="shared" si="59"/>
        <v>0</v>
      </c>
      <c r="S502" s="42"/>
      <c r="T502" s="42"/>
      <c r="U502" s="267"/>
    </row>
    <row r="503" spans="1:21" ht="6.75" customHeight="1" thickTop="1" thickBot="1" x14ac:dyDescent="0.3">
      <c r="A503" s="179"/>
      <c r="B503" s="180"/>
      <c r="C503" s="181"/>
      <c r="D503" s="181"/>
      <c r="E503" s="181"/>
      <c r="F503" s="182"/>
      <c r="G503" s="182"/>
      <c r="H503" s="182"/>
      <c r="I503" s="182"/>
      <c r="J503" s="182"/>
      <c r="K503" s="182"/>
      <c r="L503" s="183"/>
      <c r="M503" s="184"/>
      <c r="N503" s="29"/>
      <c r="O503" s="30"/>
      <c r="P503" s="31"/>
      <c r="Q503" s="187"/>
      <c r="R503" s="188"/>
      <c r="S503" s="42"/>
      <c r="T503" s="42"/>
      <c r="U503" s="189"/>
    </row>
    <row r="504" spans="1:21" ht="19.5" customHeight="1" thickTop="1" thickBot="1" x14ac:dyDescent="0.3">
      <c r="A504" s="179"/>
      <c r="B504" s="276" t="s">
        <v>332</v>
      </c>
      <c r="C504" s="303"/>
      <c r="D504" s="322"/>
      <c r="E504" s="281">
        <v>24002</v>
      </c>
      <c r="F504" s="272" t="s">
        <v>21</v>
      </c>
      <c r="G504" s="272" t="s">
        <v>33</v>
      </c>
      <c r="H504" s="272" t="s">
        <v>23</v>
      </c>
      <c r="I504" s="274" t="s">
        <v>24</v>
      </c>
      <c r="J504" s="335" t="s">
        <v>25</v>
      </c>
      <c r="K504" s="67" t="s">
        <v>336</v>
      </c>
      <c r="L504" s="68" t="s">
        <v>35</v>
      </c>
      <c r="M504" s="69">
        <v>0.73</v>
      </c>
      <c r="N504" s="29">
        <f t="shared" si="54"/>
        <v>0.876</v>
      </c>
      <c r="O504" s="30">
        <f t="shared" si="55"/>
        <v>61.32</v>
      </c>
      <c r="P504" s="31">
        <f t="shared" si="56"/>
        <v>74.459999999999994</v>
      </c>
      <c r="Q504" s="70"/>
      <c r="R504" s="71">
        <f t="shared" ref="R504:R515" si="60">Q504*P504</f>
        <v>0</v>
      </c>
      <c r="S504" s="42"/>
      <c r="T504" s="42"/>
      <c r="U504" s="265" t="s">
        <v>337</v>
      </c>
    </row>
    <row r="505" spans="1:21" ht="19.5" customHeight="1" thickTop="1" thickBot="1" x14ac:dyDescent="0.3">
      <c r="A505" s="179"/>
      <c r="B505" s="276"/>
      <c r="C505" s="304"/>
      <c r="D505" s="323"/>
      <c r="E505" s="327"/>
      <c r="F505" s="325"/>
      <c r="G505" s="325"/>
      <c r="H505" s="325"/>
      <c r="I505" s="326"/>
      <c r="J505" s="336"/>
      <c r="K505" s="62" t="s">
        <v>336</v>
      </c>
      <c r="L505" s="63" t="s">
        <v>37</v>
      </c>
      <c r="M505" s="64">
        <v>1.08</v>
      </c>
      <c r="N505" s="29">
        <f t="shared" si="54"/>
        <v>1.296</v>
      </c>
      <c r="O505" s="30">
        <f t="shared" si="55"/>
        <v>90.72</v>
      </c>
      <c r="P505" s="31">
        <f t="shared" si="56"/>
        <v>110.16</v>
      </c>
      <c r="Q505" s="65"/>
      <c r="R505" s="66">
        <f t="shared" si="60"/>
        <v>0</v>
      </c>
      <c r="S505" s="42"/>
      <c r="T505" s="42"/>
      <c r="U505" s="266"/>
    </row>
    <row r="506" spans="1:21" ht="19.5" customHeight="1" thickTop="1" thickBot="1" x14ac:dyDescent="0.3">
      <c r="A506" s="179"/>
      <c r="B506" s="276"/>
      <c r="C506" s="304"/>
      <c r="D506" s="323"/>
      <c r="E506" s="327"/>
      <c r="F506" s="325"/>
      <c r="G506" s="325"/>
      <c r="H506" s="325"/>
      <c r="I506" s="326"/>
      <c r="J506" s="335" t="s">
        <v>29</v>
      </c>
      <c r="K506" s="67" t="s">
        <v>338</v>
      </c>
      <c r="L506" s="68" t="s">
        <v>35</v>
      </c>
      <c r="M506" s="69">
        <v>0.73</v>
      </c>
      <c r="N506" s="29">
        <f t="shared" si="54"/>
        <v>0.876</v>
      </c>
      <c r="O506" s="30">
        <f t="shared" si="55"/>
        <v>61.32</v>
      </c>
      <c r="P506" s="31">
        <f t="shared" si="56"/>
        <v>74.459999999999994</v>
      </c>
      <c r="Q506" s="70"/>
      <c r="R506" s="71">
        <f t="shared" si="60"/>
        <v>0</v>
      </c>
      <c r="S506" s="42"/>
      <c r="T506" s="42"/>
      <c r="U506" s="266"/>
    </row>
    <row r="507" spans="1:21" ht="19.5" customHeight="1" thickTop="1" thickBot="1" x14ac:dyDescent="0.3">
      <c r="A507" s="179"/>
      <c r="B507" s="276"/>
      <c r="C507" s="304"/>
      <c r="D507" s="323"/>
      <c r="E507" s="327"/>
      <c r="F507" s="325"/>
      <c r="G507" s="325"/>
      <c r="H507" s="325"/>
      <c r="I507" s="326"/>
      <c r="J507" s="336"/>
      <c r="K507" s="62" t="s">
        <v>338</v>
      </c>
      <c r="L507" s="72" t="s">
        <v>37</v>
      </c>
      <c r="M507" s="64">
        <v>1.08</v>
      </c>
      <c r="N507" s="29">
        <f t="shared" si="54"/>
        <v>1.296</v>
      </c>
      <c r="O507" s="30">
        <f t="shared" si="55"/>
        <v>90.72</v>
      </c>
      <c r="P507" s="31">
        <f t="shared" si="56"/>
        <v>110.16</v>
      </c>
      <c r="Q507" s="73"/>
      <c r="R507" s="74">
        <f t="shared" si="60"/>
        <v>0</v>
      </c>
      <c r="S507" s="42"/>
      <c r="T507" s="42"/>
      <c r="U507" s="266"/>
    </row>
    <row r="508" spans="1:21" ht="19.5" customHeight="1" thickTop="1" thickBot="1" x14ac:dyDescent="0.3">
      <c r="A508" s="179"/>
      <c r="B508" s="276"/>
      <c r="C508" s="304"/>
      <c r="D508" s="323"/>
      <c r="E508" s="327"/>
      <c r="F508" s="325"/>
      <c r="G508" s="325"/>
      <c r="H508" s="325"/>
      <c r="I508" s="326"/>
      <c r="J508" s="335" t="s">
        <v>31</v>
      </c>
      <c r="K508" s="67" t="s">
        <v>339</v>
      </c>
      <c r="L508" s="58" t="s">
        <v>35</v>
      </c>
      <c r="M508" s="69">
        <v>0.8</v>
      </c>
      <c r="N508" s="29">
        <f t="shared" si="54"/>
        <v>0.96000000000000008</v>
      </c>
      <c r="O508" s="30">
        <f t="shared" si="55"/>
        <v>67.2</v>
      </c>
      <c r="P508" s="31">
        <f t="shared" si="56"/>
        <v>81.600000000000009</v>
      </c>
      <c r="Q508" s="60"/>
      <c r="R508" s="61">
        <f t="shared" si="60"/>
        <v>0</v>
      </c>
      <c r="S508" s="42"/>
      <c r="T508" s="42"/>
      <c r="U508" s="266"/>
    </row>
    <row r="509" spans="1:21" ht="19.5" customHeight="1" thickTop="1" thickBot="1" x14ac:dyDescent="0.3">
      <c r="A509" s="179"/>
      <c r="B509" s="276"/>
      <c r="C509" s="304"/>
      <c r="D509" s="323"/>
      <c r="E509" s="282"/>
      <c r="F509" s="273"/>
      <c r="G509" s="273"/>
      <c r="H509" s="273"/>
      <c r="I509" s="275"/>
      <c r="J509" s="336"/>
      <c r="K509" s="62" t="s">
        <v>339</v>
      </c>
      <c r="L509" s="72" t="s">
        <v>37</v>
      </c>
      <c r="M509" s="64">
        <v>1.1499999999999999</v>
      </c>
      <c r="N509" s="29">
        <f t="shared" si="54"/>
        <v>1.38</v>
      </c>
      <c r="O509" s="30">
        <f t="shared" si="55"/>
        <v>96.6</v>
      </c>
      <c r="P509" s="31">
        <f t="shared" si="56"/>
        <v>117.3</v>
      </c>
      <c r="Q509" s="73"/>
      <c r="R509" s="74">
        <f t="shared" si="60"/>
        <v>0</v>
      </c>
      <c r="S509" s="42"/>
      <c r="T509" s="42"/>
      <c r="U509" s="266"/>
    </row>
    <row r="510" spans="1:21" ht="19.5" customHeight="1" thickTop="1" thickBot="1" x14ac:dyDescent="0.3">
      <c r="A510" s="179"/>
      <c r="B510" s="276"/>
      <c r="C510" s="329"/>
      <c r="D510" s="338"/>
      <c r="E510" s="281">
        <v>24502</v>
      </c>
      <c r="F510" s="272" t="s">
        <v>40</v>
      </c>
      <c r="G510" s="272" t="s">
        <v>41</v>
      </c>
      <c r="H510" s="272" t="s">
        <v>42</v>
      </c>
      <c r="I510" s="274" t="s">
        <v>43</v>
      </c>
      <c r="J510" s="335" t="s">
        <v>25</v>
      </c>
      <c r="K510" s="67" t="s">
        <v>340</v>
      </c>
      <c r="L510" s="68" t="s">
        <v>35</v>
      </c>
      <c r="M510" s="89">
        <v>0.86</v>
      </c>
      <c r="N510" s="29">
        <f t="shared" si="54"/>
        <v>1.032</v>
      </c>
      <c r="O510" s="30">
        <f t="shared" si="55"/>
        <v>72.240000000000009</v>
      </c>
      <c r="P510" s="31">
        <f t="shared" si="56"/>
        <v>87.72</v>
      </c>
      <c r="Q510" s="70"/>
      <c r="R510" s="71">
        <f t="shared" si="60"/>
        <v>0</v>
      </c>
      <c r="S510" s="42"/>
      <c r="T510" s="42"/>
      <c r="U510" s="266"/>
    </row>
    <row r="511" spans="1:21" ht="19.5" customHeight="1" thickTop="1" thickBot="1" x14ac:dyDescent="0.3">
      <c r="A511" s="179"/>
      <c r="B511" s="276"/>
      <c r="C511" s="330"/>
      <c r="D511" s="339"/>
      <c r="E511" s="327"/>
      <c r="F511" s="325"/>
      <c r="G511" s="325"/>
      <c r="H511" s="325"/>
      <c r="I511" s="326"/>
      <c r="J511" s="336"/>
      <c r="K511" s="62" t="s">
        <v>340</v>
      </c>
      <c r="L511" s="63" t="s">
        <v>37</v>
      </c>
      <c r="M511" s="90">
        <v>1.22</v>
      </c>
      <c r="N511" s="29">
        <f t="shared" si="54"/>
        <v>1.464</v>
      </c>
      <c r="O511" s="30">
        <f t="shared" si="55"/>
        <v>102.48</v>
      </c>
      <c r="P511" s="31">
        <f t="shared" si="56"/>
        <v>124.44</v>
      </c>
      <c r="Q511" s="65"/>
      <c r="R511" s="66">
        <f t="shared" si="60"/>
        <v>0</v>
      </c>
      <c r="S511" s="42"/>
      <c r="T511" s="42"/>
      <c r="U511" s="266"/>
    </row>
    <row r="512" spans="1:21" ht="19.5" customHeight="1" thickTop="1" thickBot="1" x14ac:dyDescent="0.3">
      <c r="A512" s="179"/>
      <c r="B512" s="276"/>
      <c r="C512" s="330"/>
      <c r="D512" s="339"/>
      <c r="E512" s="327"/>
      <c r="F512" s="325"/>
      <c r="G512" s="325"/>
      <c r="H512" s="325"/>
      <c r="I512" s="326"/>
      <c r="J512" s="335" t="s">
        <v>29</v>
      </c>
      <c r="K512" s="67" t="s">
        <v>341</v>
      </c>
      <c r="L512" s="68" t="s">
        <v>35</v>
      </c>
      <c r="M512" s="89">
        <v>0.86</v>
      </c>
      <c r="N512" s="29">
        <f t="shared" si="54"/>
        <v>1.032</v>
      </c>
      <c r="O512" s="30">
        <f t="shared" si="55"/>
        <v>72.240000000000009</v>
      </c>
      <c r="P512" s="31">
        <f t="shared" si="56"/>
        <v>87.72</v>
      </c>
      <c r="Q512" s="70"/>
      <c r="R512" s="71">
        <f t="shared" si="60"/>
        <v>0</v>
      </c>
      <c r="S512" s="42"/>
      <c r="T512" s="42"/>
      <c r="U512" s="266"/>
    </row>
    <row r="513" spans="1:21" ht="19.5" customHeight="1" thickTop="1" thickBot="1" x14ac:dyDescent="0.3">
      <c r="A513" s="179"/>
      <c r="B513" s="276"/>
      <c r="C513" s="330"/>
      <c r="D513" s="339"/>
      <c r="E513" s="327"/>
      <c r="F513" s="325"/>
      <c r="G513" s="325"/>
      <c r="H513" s="325"/>
      <c r="I513" s="326"/>
      <c r="J513" s="336"/>
      <c r="K513" s="62" t="s">
        <v>341</v>
      </c>
      <c r="L513" s="72" t="s">
        <v>37</v>
      </c>
      <c r="M513" s="90">
        <v>1.22</v>
      </c>
      <c r="N513" s="29">
        <f t="shared" si="54"/>
        <v>1.464</v>
      </c>
      <c r="O513" s="30">
        <f t="shared" si="55"/>
        <v>102.48</v>
      </c>
      <c r="P513" s="31">
        <f t="shared" si="56"/>
        <v>124.44</v>
      </c>
      <c r="Q513" s="73"/>
      <c r="R513" s="74">
        <f t="shared" si="60"/>
        <v>0</v>
      </c>
      <c r="S513" s="42"/>
      <c r="T513" s="42"/>
      <c r="U513" s="266"/>
    </row>
    <row r="514" spans="1:21" ht="19.5" customHeight="1" thickTop="1" thickBot="1" x14ac:dyDescent="0.3">
      <c r="A514" s="179"/>
      <c r="B514" s="276"/>
      <c r="C514" s="330"/>
      <c r="D514" s="339"/>
      <c r="E514" s="327"/>
      <c r="F514" s="325"/>
      <c r="G514" s="325"/>
      <c r="H514" s="325"/>
      <c r="I514" s="326"/>
      <c r="J514" s="335" t="s">
        <v>31</v>
      </c>
      <c r="K514" s="67" t="s">
        <v>342</v>
      </c>
      <c r="L514" s="58" t="s">
        <v>35</v>
      </c>
      <c r="M514" s="89">
        <v>0.93</v>
      </c>
      <c r="N514" s="29">
        <f t="shared" si="54"/>
        <v>1.1160000000000001</v>
      </c>
      <c r="O514" s="30">
        <f t="shared" si="55"/>
        <v>78.12</v>
      </c>
      <c r="P514" s="31">
        <f t="shared" si="56"/>
        <v>94.860000000000014</v>
      </c>
      <c r="Q514" s="60"/>
      <c r="R514" s="61">
        <f t="shared" si="60"/>
        <v>0</v>
      </c>
      <c r="S514" s="42"/>
      <c r="T514" s="42"/>
      <c r="U514" s="266"/>
    </row>
    <row r="515" spans="1:21" ht="19.5" customHeight="1" thickTop="1" thickBot="1" x14ac:dyDescent="0.3">
      <c r="A515" s="179"/>
      <c r="B515" s="276"/>
      <c r="C515" s="337"/>
      <c r="D515" s="280"/>
      <c r="E515" s="282"/>
      <c r="F515" s="273"/>
      <c r="G515" s="273"/>
      <c r="H515" s="273"/>
      <c r="I515" s="275"/>
      <c r="J515" s="336"/>
      <c r="K515" s="75" t="s">
        <v>342</v>
      </c>
      <c r="L515" s="72" t="s">
        <v>37</v>
      </c>
      <c r="M515" s="91">
        <v>1.29</v>
      </c>
      <c r="N515" s="29">
        <f t="shared" si="54"/>
        <v>1.548</v>
      </c>
      <c r="O515" s="30">
        <f t="shared" si="55"/>
        <v>108.36</v>
      </c>
      <c r="P515" s="31">
        <f t="shared" si="56"/>
        <v>131.58000000000001</v>
      </c>
      <c r="Q515" s="73"/>
      <c r="R515" s="74">
        <f t="shared" si="60"/>
        <v>0</v>
      </c>
      <c r="S515" s="42"/>
      <c r="T515" s="42"/>
      <c r="U515" s="267"/>
    </row>
    <row r="516" spans="1:21" ht="6.75" customHeight="1" thickTop="1" thickBot="1" x14ac:dyDescent="0.3">
      <c r="A516" s="179"/>
      <c r="B516" s="180"/>
      <c r="C516" s="181"/>
      <c r="D516" s="181"/>
      <c r="E516" s="181"/>
      <c r="F516" s="182"/>
      <c r="G516" s="182"/>
      <c r="H516" s="182"/>
      <c r="I516" s="182"/>
      <c r="J516" s="182"/>
      <c r="K516" s="182"/>
      <c r="L516" s="183"/>
      <c r="M516" s="184"/>
      <c r="N516" s="29"/>
      <c r="O516" s="30"/>
      <c r="P516" s="31"/>
      <c r="Q516" s="187"/>
      <c r="R516" s="188"/>
      <c r="S516" s="42"/>
      <c r="T516" s="42"/>
      <c r="U516" s="189"/>
    </row>
    <row r="517" spans="1:21" ht="24.75" customHeight="1" thickTop="1" thickBot="1" x14ac:dyDescent="0.3">
      <c r="A517" s="179"/>
      <c r="B517" s="276" t="s">
        <v>332</v>
      </c>
      <c r="C517" s="303"/>
      <c r="D517" s="322"/>
      <c r="E517" s="281">
        <v>24003</v>
      </c>
      <c r="F517" s="272" t="s">
        <v>21</v>
      </c>
      <c r="G517" s="272" t="s">
        <v>33</v>
      </c>
      <c r="H517" s="272" t="s">
        <v>23</v>
      </c>
      <c r="I517" s="274" t="s">
        <v>24</v>
      </c>
      <c r="J517" s="335" t="s">
        <v>25</v>
      </c>
      <c r="K517" s="67" t="s">
        <v>343</v>
      </c>
      <c r="L517" s="68" t="s">
        <v>35</v>
      </c>
      <c r="M517" s="69">
        <v>0.73</v>
      </c>
      <c r="N517" s="29">
        <f t="shared" si="54"/>
        <v>0.876</v>
      </c>
      <c r="O517" s="30">
        <f t="shared" si="55"/>
        <v>61.32</v>
      </c>
      <c r="P517" s="31">
        <f t="shared" si="56"/>
        <v>74.459999999999994</v>
      </c>
      <c r="Q517" s="70"/>
      <c r="R517" s="71">
        <f t="shared" ref="R517:R522" si="61">Q517*P517</f>
        <v>0</v>
      </c>
      <c r="S517" s="42"/>
      <c r="T517" s="42"/>
      <c r="U517" s="265" t="s">
        <v>344</v>
      </c>
    </row>
    <row r="518" spans="1:21" ht="24.75" customHeight="1" thickTop="1" thickBot="1" x14ac:dyDescent="0.3">
      <c r="A518" s="179"/>
      <c r="B518" s="276"/>
      <c r="C518" s="304"/>
      <c r="D518" s="323"/>
      <c r="E518" s="327"/>
      <c r="F518" s="325"/>
      <c r="G518" s="325"/>
      <c r="H518" s="325"/>
      <c r="I518" s="326"/>
      <c r="J518" s="336"/>
      <c r="K518" s="62" t="s">
        <v>343</v>
      </c>
      <c r="L518" s="63" t="s">
        <v>37</v>
      </c>
      <c r="M518" s="64">
        <v>1.08</v>
      </c>
      <c r="N518" s="29">
        <f t="shared" ref="N518:N581" si="62">M518+M518*0.2</f>
        <v>1.296</v>
      </c>
      <c r="O518" s="30">
        <f t="shared" ref="O518:O581" si="63">N518*70</f>
        <v>90.72</v>
      </c>
      <c r="P518" s="31">
        <f t="shared" ref="P518:P581" si="64">N518*85</f>
        <v>110.16</v>
      </c>
      <c r="Q518" s="65"/>
      <c r="R518" s="66">
        <f t="shared" si="61"/>
        <v>0</v>
      </c>
      <c r="S518" s="42"/>
      <c r="T518" s="42"/>
      <c r="U518" s="266"/>
    </row>
    <row r="519" spans="1:21" ht="24.75" customHeight="1" thickTop="1" thickBot="1" x14ac:dyDescent="0.3">
      <c r="A519" s="179"/>
      <c r="B519" s="276"/>
      <c r="C519" s="304"/>
      <c r="D519" s="323"/>
      <c r="E519" s="327"/>
      <c r="F519" s="325"/>
      <c r="G519" s="325"/>
      <c r="H519" s="325"/>
      <c r="I519" s="326"/>
      <c r="J519" s="335" t="s">
        <v>29</v>
      </c>
      <c r="K519" s="67" t="s">
        <v>345</v>
      </c>
      <c r="L519" s="68" t="s">
        <v>35</v>
      </c>
      <c r="M519" s="69">
        <v>0.73</v>
      </c>
      <c r="N519" s="29">
        <f t="shared" si="62"/>
        <v>0.876</v>
      </c>
      <c r="O519" s="30">
        <f t="shared" si="63"/>
        <v>61.32</v>
      </c>
      <c r="P519" s="31">
        <f t="shared" si="64"/>
        <v>74.459999999999994</v>
      </c>
      <c r="Q519" s="70"/>
      <c r="R519" s="71">
        <f t="shared" si="61"/>
        <v>0</v>
      </c>
      <c r="S519" s="42"/>
      <c r="T519" s="42"/>
      <c r="U519" s="266"/>
    </row>
    <row r="520" spans="1:21" ht="24.75" customHeight="1" thickTop="1" thickBot="1" x14ac:dyDescent="0.3">
      <c r="A520" s="179"/>
      <c r="B520" s="276"/>
      <c r="C520" s="304"/>
      <c r="D520" s="323"/>
      <c r="E520" s="327"/>
      <c r="F520" s="325"/>
      <c r="G520" s="325"/>
      <c r="H520" s="325"/>
      <c r="I520" s="326"/>
      <c r="J520" s="336"/>
      <c r="K520" s="62" t="s">
        <v>345</v>
      </c>
      <c r="L520" s="72" t="s">
        <v>37</v>
      </c>
      <c r="M520" s="64">
        <v>1.08</v>
      </c>
      <c r="N520" s="29">
        <f t="shared" si="62"/>
        <v>1.296</v>
      </c>
      <c r="O520" s="30">
        <f t="shared" si="63"/>
        <v>90.72</v>
      </c>
      <c r="P520" s="31">
        <f t="shared" si="64"/>
        <v>110.16</v>
      </c>
      <c r="Q520" s="73"/>
      <c r="R520" s="74">
        <f t="shared" si="61"/>
        <v>0</v>
      </c>
      <c r="S520" s="42"/>
      <c r="T520" s="42"/>
      <c r="U520" s="266"/>
    </row>
    <row r="521" spans="1:21" ht="24.75" customHeight="1" thickTop="1" thickBot="1" x14ac:dyDescent="0.3">
      <c r="A521" s="179"/>
      <c r="B521" s="276"/>
      <c r="C521" s="304"/>
      <c r="D521" s="323"/>
      <c r="E521" s="327"/>
      <c r="F521" s="325"/>
      <c r="G521" s="325"/>
      <c r="H521" s="325"/>
      <c r="I521" s="326"/>
      <c r="J521" s="335" t="s">
        <v>31</v>
      </c>
      <c r="K521" s="67" t="s">
        <v>346</v>
      </c>
      <c r="L521" s="58" t="s">
        <v>35</v>
      </c>
      <c r="M521" s="69">
        <v>0.8</v>
      </c>
      <c r="N521" s="29">
        <f t="shared" si="62"/>
        <v>0.96000000000000008</v>
      </c>
      <c r="O521" s="30">
        <f t="shared" si="63"/>
        <v>67.2</v>
      </c>
      <c r="P521" s="31">
        <f t="shared" si="64"/>
        <v>81.600000000000009</v>
      </c>
      <c r="Q521" s="60"/>
      <c r="R521" s="61">
        <f t="shared" si="61"/>
        <v>0</v>
      </c>
      <c r="S521" s="42"/>
      <c r="T521" s="42"/>
      <c r="U521" s="266"/>
    </row>
    <row r="522" spans="1:21" ht="24.75" customHeight="1" thickTop="1" thickBot="1" x14ac:dyDescent="0.3">
      <c r="A522" s="179"/>
      <c r="B522" s="276"/>
      <c r="C522" s="304"/>
      <c r="D522" s="323"/>
      <c r="E522" s="282"/>
      <c r="F522" s="273"/>
      <c r="G522" s="273"/>
      <c r="H522" s="273"/>
      <c r="I522" s="275"/>
      <c r="J522" s="336"/>
      <c r="K522" s="62" t="s">
        <v>346</v>
      </c>
      <c r="L522" s="72" t="s">
        <v>37</v>
      </c>
      <c r="M522" s="64">
        <v>1.1499999999999999</v>
      </c>
      <c r="N522" s="29">
        <f t="shared" si="62"/>
        <v>1.38</v>
      </c>
      <c r="O522" s="30">
        <f t="shared" si="63"/>
        <v>96.6</v>
      </c>
      <c r="P522" s="31">
        <f t="shared" si="64"/>
        <v>117.3</v>
      </c>
      <c r="Q522" s="73"/>
      <c r="R522" s="74">
        <f t="shared" si="61"/>
        <v>0</v>
      </c>
      <c r="S522" s="42"/>
      <c r="T522" s="42"/>
      <c r="U522" s="267"/>
    </row>
    <row r="523" spans="1:21" ht="6.75" customHeight="1" thickTop="1" thickBot="1" x14ac:dyDescent="0.3">
      <c r="A523" s="179"/>
      <c r="B523" s="180"/>
      <c r="C523" s="181"/>
      <c r="D523" s="181"/>
      <c r="E523" s="181"/>
      <c r="F523" s="182"/>
      <c r="G523" s="182"/>
      <c r="H523" s="182"/>
      <c r="I523" s="182"/>
      <c r="J523" s="182"/>
      <c r="K523" s="182"/>
      <c r="L523" s="183"/>
      <c r="M523" s="184"/>
      <c r="N523" s="29"/>
      <c r="O523" s="30"/>
      <c r="P523" s="31"/>
      <c r="Q523" s="187"/>
      <c r="R523" s="188"/>
      <c r="S523" s="42"/>
      <c r="T523" s="42"/>
      <c r="U523" s="189"/>
    </row>
    <row r="524" spans="1:21" ht="46.5" customHeight="1" thickTop="1" thickBot="1" x14ac:dyDescent="0.3">
      <c r="A524" s="179"/>
      <c r="B524" s="276" t="s">
        <v>332</v>
      </c>
      <c r="C524" s="303"/>
      <c r="D524" s="322"/>
      <c r="E524" s="281">
        <v>24004</v>
      </c>
      <c r="F524" s="272" t="s">
        <v>21</v>
      </c>
      <c r="G524" s="272" t="s">
        <v>33</v>
      </c>
      <c r="H524" s="272" t="s">
        <v>23</v>
      </c>
      <c r="I524" s="274" t="s">
        <v>24</v>
      </c>
      <c r="J524" s="26" t="s">
        <v>25</v>
      </c>
      <c r="K524" s="27" t="s">
        <v>347</v>
      </c>
      <c r="L524" s="28" t="s">
        <v>35</v>
      </c>
      <c r="M524" s="29">
        <v>0.8</v>
      </c>
      <c r="N524" s="29">
        <f t="shared" si="62"/>
        <v>0.96000000000000008</v>
      </c>
      <c r="O524" s="30">
        <f t="shared" si="63"/>
        <v>67.2</v>
      </c>
      <c r="P524" s="31">
        <f t="shared" si="64"/>
        <v>81.600000000000009</v>
      </c>
      <c r="Q524" s="32"/>
      <c r="R524" s="33">
        <f>Q524*P524</f>
        <v>0</v>
      </c>
      <c r="S524" s="42"/>
      <c r="T524" s="42"/>
      <c r="U524" s="265" t="s">
        <v>348</v>
      </c>
    </row>
    <row r="525" spans="1:21" ht="46.5" customHeight="1" thickTop="1" thickBot="1" x14ac:dyDescent="0.3">
      <c r="A525" s="179"/>
      <c r="B525" s="276"/>
      <c r="C525" s="304"/>
      <c r="D525" s="323"/>
      <c r="E525" s="327"/>
      <c r="F525" s="325"/>
      <c r="G525" s="325"/>
      <c r="H525" s="325"/>
      <c r="I525" s="326"/>
      <c r="J525" s="26" t="s">
        <v>29</v>
      </c>
      <c r="K525" s="27" t="s">
        <v>349</v>
      </c>
      <c r="L525" s="68" t="s">
        <v>35</v>
      </c>
      <c r="M525" s="29">
        <v>0.8</v>
      </c>
      <c r="N525" s="29">
        <f t="shared" si="62"/>
        <v>0.96000000000000008</v>
      </c>
      <c r="O525" s="30">
        <f t="shared" si="63"/>
        <v>67.2</v>
      </c>
      <c r="P525" s="31">
        <f t="shared" si="64"/>
        <v>81.600000000000009</v>
      </c>
      <c r="Q525" s="70"/>
      <c r="R525" s="71">
        <f>Q525*P525</f>
        <v>0</v>
      </c>
      <c r="S525" s="42"/>
      <c r="T525" s="42"/>
      <c r="U525" s="266"/>
    </row>
    <row r="526" spans="1:21" ht="46.5" customHeight="1" thickTop="1" thickBot="1" x14ac:dyDescent="0.3">
      <c r="A526" s="179"/>
      <c r="B526" s="276"/>
      <c r="C526" s="304"/>
      <c r="D526" s="323"/>
      <c r="E526" s="327"/>
      <c r="F526" s="325"/>
      <c r="G526" s="325"/>
      <c r="H526" s="325"/>
      <c r="I526" s="326"/>
      <c r="J526" s="37" t="s">
        <v>31</v>
      </c>
      <c r="K526" s="38" t="s">
        <v>350</v>
      </c>
      <c r="L526" s="39" t="s">
        <v>35</v>
      </c>
      <c r="M526" s="92">
        <v>0.88</v>
      </c>
      <c r="N526" s="29">
        <f t="shared" si="62"/>
        <v>1.056</v>
      </c>
      <c r="O526" s="30">
        <f t="shared" si="63"/>
        <v>73.92</v>
      </c>
      <c r="P526" s="31">
        <f t="shared" si="64"/>
        <v>89.76</v>
      </c>
      <c r="Q526" s="40"/>
      <c r="R526" s="41">
        <f>Q526*P526</f>
        <v>0</v>
      </c>
      <c r="S526" s="42"/>
      <c r="T526" s="42"/>
      <c r="U526" s="267"/>
    </row>
    <row r="527" spans="1:21" ht="6.75" customHeight="1" thickTop="1" thickBot="1" x14ac:dyDescent="0.3">
      <c r="A527" s="179"/>
      <c r="B527" s="180"/>
      <c r="C527" s="181"/>
      <c r="D527" s="181"/>
      <c r="E527" s="181"/>
      <c r="F527" s="182"/>
      <c r="G527" s="182"/>
      <c r="H527" s="182"/>
      <c r="I527" s="182"/>
      <c r="J527" s="182"/>
      <c r="K527" s="182"/>
      <c r="L527" s="183"/>
      <c r="M527" s="184"/>
      <c r="N527" s="29"/>
      <c r="O527" s="30"/>
      <c r="P527" s="31"/>
      <c r="Q527" s="187"/>
      <c r="R527" s="188"/>
      <c r="S527" s="42"/>
      <c r="T527" s="42"/>
      <c r="U527" s="189"/>
    </row>
    <row r="528" spans="1:21" ht="19.5" customHeight="1" thickTop="1" thickBot="1" x14ac:dyDescent="0.3">
      <c r="A528" s="179"/>
      <c r="B528" s="276" t="s">
        <v>332</v>
      </c>
      <c r="C528" s="303"/>
      <c r="D528" s="322"/>
      <c r="E528" s="281">
        <v>24005</v>
      </c>
      <c r="F528" s="272" t="s">
        <v>21</v>
      </c>
      <c r="G528" s="272" t="s">
        <v>33</v>
      </c>
      <c r="H528" s="272" t="s">
        <v>23</v>
      </c>
      <c r="I528" s="274" t="s">
        <v>24</v>
      </c>
      <c r="J528" s="335" t="s">
        <v>25</v>
      </c>
      <c r="K528" s="67" t="s">
        <v>351</v>
      </c>
      <c r="L528" s="68" t="s">
        <v>35</v>
      </c>
      <c r="M528" s="69">
        <v>0.6</v>
      </c>
      <c r="N528" s="29">
        <f t="shared" si="62"/>
        <v>0.72</v>
      </c>
      <c r="O528" s="30">
        <f t="shared" si="63"/>
        <v>50.4</v>
      </c>
      <c r="P528" s="31">
        <f t="shared" si="64"/>
        <v>61.199999999999996</v>
      </c>
      <c r="Q528" s="70"/>
      <c r="R528" s="71">
        <f t="shared" ref="R528:R539" si="65">Q528*P528</f>
        <v>0</v>
      </c>
      <c r="S528" s="42"/>
      <c r="T528" s="42"/>
      <c r="U528" s="265" t="s">
        <v>352</v>
      </c>
    </row>
    <row r="529" spans="1:21" ht="19.5" customHeight="1" thickTop="1" thickBot="1" x14ac:dyDescent="0.3">
      <c r="A529" s="179"/>
      <c r="B529" s="276"/>
      <c r="C529" s="304"/>
      <c r="D529" s="323"/>
      <c r="E529" s="327"/>
      <c r="F529" s="325"/>
      <c r="G529" s="325"/>
      <c r="H529" s="325"/>
      <c r="I529" s="326"/>
      <c r="J529" s="336"/>
      <c r="K529" s="62" t="s">
        <v>351</v>
      </c>
      <c r="L529" s="63" t="s">
        <v>37</v>
      </c>
      <c r="M529" s="64">
        <v>0.85</v>
      </c>
      <c r="N529" s="29">
        <f t="shared" si="62"/>
        <v>1.02</v>
      </c>
      <c r="O529" s="30">
        <f t="shared" si="63"/>
        <v>71.400000000000006</v>
      </c>
      <c r="P529" s="31">
        <f t="shared" si="64"/>
        <v>86.7</v>
      </c>
      <c r="Q529" s="65"/>
      <c r="R529" s="66">
        <f t="shared" si="65"/>
        <v>0</v>
      </c>
      <c r="S529" s="42"/>
      <c r="T529" s="42"/>
      <c r="U529" s="266"/>
    </row>
    <row r="530" spans="1:21" ht="19.5" customHeight="1" thickTop="1" thickBot="1" x14ac:dyDescent="0.3">
      <c r="A530" s="179"/>
      <c r="B530" s="276"/>
      <c r="C530" s="304"/>
      <c r="D530" s="323"/>
      <c r="E530" s="327"/>
      <c r="F530" s="325"/>
      <c r="G530" s="325"/>
      <c r="H530" s="325"/>
      <c r="I530" s="326"/>
      <c r="J530" s="335" t="s">
        <v>29</v>
      </c>
      <c r="K530" s="67" t="s">
        <v>353</v>
      </c>
      <c r="L530" s="68" t="s">
        <v>35</v>
      </c>
      <c r="M530" s="69">
        <v>0.6</v>
      </c>
      <c r="N530" s="29">
        <f t="shared" si="62"/>
        <v>0.72</v>
      </c>
      <c r="O530" s="30">
        <f t="shared" si="63"/>
        <v>50.4</v>
      </c>
      <c r="P530" s="31">
        <f t="shared" si="64"/>
        <v>61.199999999999996</v>
      </c>
      <c r="Q530" s="70"/>
      <c r="R530" s="71">
        <f t="shared" si="65"/>
        <v>0</v>
      </c>
      <c r="S530" s="42"/>
      <c r="T530" s="42"/>
      <c r="U530" s="266"/>
    </row>
    <row r="531" spans="1:21" ht="19.5" customHeight="1" thickTop="1" thickBot="1" x14ac:dyDescent="0.3">
      <c r="A531" s="179"/>
      <c r="B531" s="276"/>
      <c r="C531" s="304"/>
      <c r="D531" s="323"/>
      <c r="E531" s="327"/>
      <c r="F531" s="325"/>
      <c r="G531" s="325"/>
      <c r="H531" s="325"/>
      <c r="I531" s="326"/>
      <c r="J531" s="336"/>
      <c r="K531" s="62" t="s">
        <v>353</v>
      </c>
      <c r="L531" s="72" t="s">
        <v>37</v>
      </c>
      <c r="M531" s="64">
        <v>0.85</v>
      </c>
      <c r="N531" s="29">
        <f t="shared" si="62"/>
        <v>1.02</v>
      </c>
      <c r="O531" s="30">
        <f t="shared" si="63"/>
        <v>71.400000000000006</v>
      </c>
      <c r="P531" s="31">
        <f t="shared" si="64"/>
        <v>86.7</v>
      </c>
      <c r="Q531" s="73"/>
      <c r="R531" s="74">
        <f t="shared" si="65"/>
        <v>0</v>
      </c>
      <c r="S531" s="42"/>
      <c r="T531" s="42"/>
      <c r="U531" s="266"/>
    </row>
    <row r="532" spans="1:21" ht="19.5" customHeight="1" thickTop="1" thickBot="1" x14ac:dyDescent="0.3">
      <c r="A532" s="179"/>
      <c r="B532" s="276"/>
      <c r="C532" s="304"/>
      <c r="D532" s="323"/>
      <c r="E532" s="327"/>
      <c r="F532" s="325"/>
      <c r="G532" s="325"/>
      <c r="H532" s="325"/>
      <c r="I532" s="326"/>
      <c r="J532" s="335" t="s">
        <v>31</v>
      </c>
      <c r="K532" s="67" t="s">
        <v>354</v>
      </c>
      <c r="L532" s="58" t="s">
        <v>35</v>
      </c>
      <c r="M532" s="69">
        <v>0.68</v>
      </c>
      <c r="N532" s="29">
        <f t="shared" si="62"/>
        <v>0.81600000000000006</v>
      </c>
      <c r="O532" s="30">
        <f t="shared" si="63"/>
        <v>57.120000000000005</v>
      </c>
      <c r="P532" s="31">
        <f t="shared" si="64"/>
        <v>69.36</v>
      </c>
      <c r="Q532" s="60"/>
      <c r="R532" s="61">
        <f t="shared" si="65"/>
        <v>0</v>
      </c>
      <c r="S532" s="42"/>
      <c r="T532" s="42"/>
      <c r="U532" s="266"/>
    </row>
    <row r="533" spans="1:21" ht="19.5" customHeight="1" thickTop="1" thickBot="1" x14ac:dyDescent="0.3">
      <c r="A533" s="179"/>
      <c r="B533" s="276"/>
      <c r="C533" s="304"/>
      <c r="D533" s="323"/>
      <c r="E533" s="282"/>
      <c r="F533" s="273"/>
      <c r="G533" s="273"/>
      <c r="H533" s="273"/>
      <c r="I533" s="275"/>
      <c r="J533" s="336"/>
      <c r="K533" s="62" t="s">
        <v>354</v>
      </c>
      <c r="L533" s="72" t="s">
        <v>37</v>
      </c>
      <c r="M533" s="64">
        <v>0.93</v>
      </c>
      <c r="N533" s="29">
        <f t="shared" si="62"/>
        <v>1.1160000000000001</v>
      </c>
      <c r="O533" s="30">
        <f t="shared" si="63"/>
        <v>78.12</v>
      </c>
      <c r="P533" s="31">
        <f t="shared" si="64"/>
        <v>94.860000000000014</v>
      </c>
      <c r="Q533" s="73"/>
      <c r="R533" s="74">
        <f t="shared" si="65"/>
        <v>0</v>
      </c>
      <c r="S533" s="42"/>
      <c r="T533" s="42"/>
      <c r="U533" s="266"/>
    </row>
    <row r="534" spans="1:21" ht="19.5" customHeight="1" thickTop="1" thickBot="1" x14ac:dyDescent="0.3">
      <c r="A534" s="179"/>
      <c r="B534" s="276"/>
      <c r="C534" s="329"/>
      <c r="D534" s="338"/>
      <c r="E534" s="281">
        <v>24505</v>
      </c>
      <c r="F534" s="272" t="s">
        <v>40</v>
      </c>
      <c r="G534" s="272" t="s">
        <v>41</v>
      </c>
      <c r="H534" s="272" t="s">
        <v>42</v>
      </c>
      <c r="I534" s="274" t="s">
        <v>43</v>
      </c>
      <c r="J534" s="335" t="s">
        <v>25</v>
      </c>
      <c r="K534" s="67" t="s">
        <v>355</v>
      </c>
      <c r="L534" s="68" t="s">
        <v>35</v>
      </c>
      <c r="M534" s="69">
        <v>0.68</v>
      </c>
      <c r="N534" s="29">
        <f t="shared" si="62"/>
        <v>0.81600000000000006</v>
      </c>
      <c r="O534" s="30">
        <f t="shared" si="63"/>
        <v>57.120000000000005</v>
      </c>
      <c r="P534" s="31">
        <f t="shared" si="64"/>
        <v>69.36</v>
      </c>
      <c r="Q534" s="70"/>
      <c r="R534" s="71">
        <f t="shared" si="65"/>
        <v>0</v>
      </c>
      <c r="S534" s="42"/>
      <c r="T534" s="42"/>
      <c r="U534" s="266"/>
    </row>
    <row r="535" spans="1:21" ht="19.5" customHeight="1" thickTop="1" thickBot="1" x14ac:dyDescent="0.3">
      <c r="A535" s="179"/>
      <c r="B535" s="276"/>
      <c r="C535" s="330"/>
      <c r="D535" s="339"/>
      <c r="E535" s="327"/>
      <c r="F535" s="325"/>
      <c r="G535" s="325"/>
      <c r="H535" s="325"/>
      <c r="I535" s="326"/>
      <c r="J535" s="336"/>
      <c r="K535" s="62" t="s">
        <v>355</v>
      </c>
      <c r="L535" s="63" t="s">
        <v>37</v>
      </c>
      <c r="M535" s="64">
        <v>0.98</v>
      </c>
      <c r="N535" s="29">
        <f t="shared" si="62"/>
        <v>1.1759999999999999</v>
      </c>
      <c r="O535" s="30">
        <f t="shared" si="63"/>
        <v>82.32</v>
      </c>
      <c r="P535" s="31">
        <f t="shared" si="64"/>
        <v>99.96</v>
      </c>
      <c r="Q535" s="65"/>
      <c r="R535" s="66">
        <f t="shared" si="65"/>
        <v>0</v>
      </c>
      <c r="S535" s="42"/>
      <c r="T535" s="42"/>
      <c r="U535" s="266"/>
    </row>
    <row r="536" spans="1:21" ht="19.5" customHeight="1" thickTop="1" thickBot="1" x14ac:dyDescent="0.3">
      <c r="A536" s="179"/>
      <c r="B536" s="276"/>
      <c r="C536" s="330"/>
      <c r="D536" s="339"/>
      <c r="E536" s="327"/>
      <c r="F536" s="325"/>
      <c r="G536" s="325"/>
      <c r="H536" s="325"/>
      <c r="I536" s="326"/>
      <c r="J536" s="335" t="s">
        <v>29</v>
      </c>
      <c r="K536" s="67" t="s">
        <v>356</v>
      </c>
      <c r="L536" s="68" t="s">
        <v>35</v>
      </c>
      <c r="M536" s="69">
        <v>0.68</v>
      </c>
      <c r="N536" s="29">
        <f t="shared" si="62"/>
        <v>0.81600000000000006</v>
      </c>
      <c r="O536" s="30">
        <f t="shared" si="63"/>
        <v>57.120000000000005</v>
      </c>
      <c r="P536" s="31">
        <f t="shared" si="64"/>
        <v>69.36</v>
      </c>
      <c r="Q536" s="70"/>
      <c r="R536" s="71">
        <f t="shared" si="65"/>
        <v>0</v>
      </c>
      <c r="S536" s="42"/>
      <c r="T536" s="42"/>
      <c r="U536" s="266"/>
    </row>
    <row r="537" spans="1:21" ht="19.5" customHeight="1" thickTop="1" thickBot="1" x14ac:dyDescent="0.3">
      <c r="A537" s="179"/>
      <c r="B537" s="276"/>
      <c r="C537" s="330"/>
      <c r="D537" s="339"/>
      <c r="E537" s="327"/>
      <c r="F537" s="325"/>
      <c r="G537" s="325"/>
      <c r="H537" s="325"/>
      <c r="I537" s="326"/>
      <c r="J537" s="336"/>
      <c r="K537" s="62" t="s">
        <v>356</v>
      </c>
      <c r="L537" s="72" t="s">
        <v>37</v>
      </c>
      <c r="M537" s="64">
        <v>0.98</v>
      </c>
      <c r="N537" s="29">
        <f t="shared" si="62"/>
        <v>1.1759999999999999</v>
      </c>
      <c r="O537" s="30">
        <f t="shared" si="63"/>
        <v>82.32</v>
      </c>
      <c r="P537" s="31">
        <f t="shared" si="64"/>
        <v>99.96</v>
      </c>
      <c r="Q537" s="73"/>
      <c r="R537" s="74">
        <f t="shared" si="65"/>
        <v>0</v>
      </c>
      <c r="S537" s="42"/>
      <c r="T537" s="42"/>
      <c r="U537" s="266"/>
    </row>
    <row r="538" spans="1:21" ht="19.5" customHeight="1" thickTop="1" thickBot="1" x14ac:dyDescent="0.3">
      <c r="A538" s="179"/>
      <c r="B538" s="276"/>
      <c r="C538" s="330"/>
      <c r="D538" s="339"/>
      <c r="E538" s="327"/>
      <c r="F538" s="325"/>
      <c r="G538" s="325"/>
      <c r="H538" s="325"/>
      <c r="I538" s="326"/>
      <c r="J538" s="335" t="s">
        <v>31</v>
      </c>
      <c r="K538" s="67" t="s">
        <v>357</v>
      </c>
      <c r="L538" s="58" t="s">
        <v>35</v>
      </c>
      <c r="M538" s="69">
        <v>0.76</v>
      </c>
      <c r="N538" s="29">
        <f t="shared" si="62"/>
        <v>0.91200000000000003</v>
      </c>
      <c r="O538" s="30">
        <f t="shared" si="63"/>
        <v>63.84</v>
      </c>
      <c r="P538" s="31">
        <f t="shared" si="64"/>
        <v>77.52</v>
      </c>
      <c r="Q538" s="60"/>
      <c r="R538" s="61">
        <f t="shared" si="65"/>
        <v>0</v>
      </c>
      <c r="S538" s="42"/>
      <c r="T538" s="42"/>
      <c r="U538" s="266"/>
    </row>
    <row r="539" spans="1:21" ht="19.5" customHeight="1" thickTop="1" thickBot="1" x14ac:dyDescent="0.3">
      <c r="A539" s="179"/>
      <c r="B539" s="276"/>
      <c r="C539" s="337"/>
      <c r="D539" s="280"/>
      <c r="E539" s="282"/>
      <c r="F539" s="273"/>
      <c r="G539" s="273"/>
      <c r="H539" s="273"/>
      <c r="I539" s="275"/>
      <c r="J539" s="336"/>
      <c r="K539" s="75" t="s">
        <v>357</v>
      </c>
      <c r="L539" s="72" t="s">
        <v>37</v>
      </c>
      <c r="M539" s="76">
        <v>0.99</v>
      </c>
      <c r="N539" s="29">
        <f t="shared" si="62"/>
        <v>1.1879999999999999</v>
      </c>
      <c r="O539" s="30">
        <f t="shared" si="63"/>
        <v>83.16</v>
      </c>
      <c r="P539" s="31">
        <f t="shared" si="64"/>
        <v>100.97999999999999</v>
      </c>
      <c r="Q539" s="73"/>
      <c r="R539" s="74">
        <f t="shared" si="65"/>
        <v>0</v>
      </c>
      <c r="S539" s="42"/>
      <c r="T539" s="42"/>
      <c r="U539" s="267"/>
    </row>
    <row r="540" spans="1:21" ht="6.75" customHeight="1" thickTop="1" thickBot="1" x14ac:dyDescent="0.3">
      <c r="A540" s="179"/>
      <c r="B540" s="180"/>
      <c r="C540" s="181"/>
      <c r="D540" s="181"/>
      <c r="E540" s="181"/>
      <c r="F540" s="182"/>
      <c r="G540" s="182"/>
      <c r="H540" s="182"/>
      <c r="I540" s="182"/>
      <c r="J540" s="182"/>
      <c r="K540" s="182"/>
      <c r="L540" s="183"/>
      <c r="M540" s="184"/>
      <c r="N540" s="29"/>
      <c r="O540" s="30"/>
      <c r="P540" s="31"/>
      <c r="Q540" s="187"/>
      <c r="R540" s="188"/>
      <c r="S540" s="42"/>
      <c r="T540" s="42"/>
      <c r="U540" s="189"/>
    </row>
    <row r="541" spans="1:21" ht="19.5" customHeight="1" thickTop="1" thickBot="1" x14ac:dyDescent="0.3">
      <c r="A541" s="179"/>
      <c r="B541" s="276" t="s">
        <v>332</v>
      </c>
      <c r="C541" s="346"/>
      <c r="D541" s="322"/>
      <c r="E541" s="281">
        <v>24006</v>
      </c>
      <c r="F541" s="272" t="s">
        <v>21</v>
      </c>
      <c r="G541" s="272" t="s">
        <v>33</v>
      </c>
      <c r="H541" s="272" t="s">
        <v>23</v>
      </c>
      <c r="I541" s="274" t="s">
        <v>24</v>
      </c>
      <c r="J541" s="335" t="s">
        <v>25</v>
      </c>
      <c r="K541" s="67" t="s">
        <v>358</v>
      </c>
      <c r="L541" s="68" t="s">
        <v>35</v>
      </c>
      <c r="M541" s="69">
        <v>0.6</v>
      </c>
      <c r="N541" s="29">
        <f t="shared" si="62"/>
        <v>0.72</v>
      </c>
      <c r="O541" s="30">
        <f t="shared" si="63"/>
        <v>50.4</v>
      </c>
      <c r="P541" s="31">
        <f t="shared" si="64"/>
        <v>61.199999999999996</v>
      </c>
      <c r="Q541" s="70"/>
      <c r="R541" s="71">
        <f t="shared" ref="R541:R552" si="66">Q541*P541</f>
        <v>0</v>
      </c>
      <c r="S541" s="42"/>
      <c r="T541" s="42"/>
      <c r="U541" s="265" t="s">
        <v>359</v>
      </c>
    </row>
    <row r="542" spans="1:21" ht="19.5" customHeight="1" thickTop="1" thickBot="1" x14ac:dyDescent="0.3">
      <c r="A542" s="179"/>
      <c r="B542" s="276"/>
      <c r="C542" s="347"/>
      <c r="D542" s="323"/>
      <c r="E542" s="327"/>
      <c r="F542" s="325"/>
      <c r="G542" s="325"/>
      <c r="H542" s="325"/>
      <c r="I542" s="326"/>
      <c r="J542" s="336"/>
      <c r="K542" s="62" t="s">
        <v>358</v>
      </c>
      <c r="L542" s="63" t="s">
        <v>37</v>
      </c>
      <c r="M542" s="64">
        <v>0.85</v>
      </c>
      <c r="N542" s="29">
        <f t="shared" si="62"/>
        <v>1.02</v>
      </c>
      <c r="O542" s="30">
        <f t="shared" si="63"/>
        <v>71.400000000000006</v>
      </c>
      <c r="P542" s="31">
        <f t="shared" si="64"/>
        <v>86.7</v>
      </c>
      <c r="Q542" s="65"/>
      <c r="R542" s="66">
        <f t="shared" si="66"/>
        <v>0</v>
      </c>
      <c r="S542" s="42"/>
      <c r="T542" s="42"/>
      <c r="U542" s="266"/>
    </row>
    <row r="543" spans="1:21" ht="19.5" customHeight="1" thickTop="1" thickBot="1" x14ac:dyDescent="0.3">
      <c r="A543" s="179"/>
      <c r="B543" s="276"/>
      <c r="C543" s="347"/>
      <c r="D543" s="323"/>
      <c r="E543" s="327"/>
      <c r="F543" s="325"/>
      <c r="G543" s="325"/>
      <c r="H543" s="325"/>
      <c r="I543" s="326"/>
      <c r="J543" s="335" t="s">
        <v>29</v>
      </c>
      <c r="K543" s="67" t="s">
        <v>360</v>
      </c>
      <c r="L543" s="68" t="s">
        <v>35</v>
      </c>
      <c r="M543" s="69">
        <v>0.6</v>
      </c>
      <c r="N543" s="29">
        <f t="shared" si="62"/>
        <v>0.72</v>
      </c>
      <c r="O543" s="30">
        <f t="shared" si="63"/>
        <v>50.4</v>
      </c>
      <c r="P543" s="31">
        <f t="shared" si="64"/>
        <v>61.199999999999996</v>
      </c>
      <c r="Q543" s="70"/>
      <c r="R543" s="71">
        <f t="shared" si="66"/>
        <v>0</v>
      </c>
      <c r="S543" s="42"/>
      <c r="T543" s="42"/>
      <c r="U543" s="266"/>
    </row>
    <row r="544" spans="1:21" ht="19.5" customHeight="1" thickTop="1" thickBot="1" x14ac:dyDescent="0.3">
      <c r="A544" s="179"/>
      <c r="B544" s="276"/>
      <c r="C544" s="347"/>
      <c r="D544" s="323"/>
      <c r="E544" s="327"/>
      <c r="F544" s="325"/>
      <c r="G544" s="325"/>
      <c r="H544" s="325"/>
      <c r="I544" s="326"/>
      <c r="J544" s="336"/>
      <c r="K544" s="62" t="s">
        <v>360</v>
      </c>
      <c r="L544" s="72" t="s">
        <v>37</v>
      </c>
      <c r="M544" s="64">
        <v>0.85</v>
      </c>
      <c r="N544" s="29">
        <f t="shared" si="62"/>
        <v>1.02</v>
      </c>
      <c r="O544" s="30">
        <f t="shared" si="63"/>
        <v>71.400000000000006</v>
      </c>
      <c r="P544" s="31">
        <f t="shared" si="64"/>
        <v>86.7</v>
      </c>
      <c r="Q544" s="73"/>
      <c r="R544" s="74">
        <f t="shared" si="66"/>
        <v>0</v>
      </c>
      <c r="S544" s="42"/>
      <c r="T544" s="42"/>
      <c r="U544" s="266"/>
    </row>
    <row r="545" spans="1:21" ht="19.5" customHeight="1" thickTop="1" thickBot="1" x14ac:dyDescent="0.3">
      <c r="A545" s="179"/>
      <c r="B545" s="276"/>
      <c r="C545" s="347"/>
      <c r="D545" s="323"/>
      <c r="E545" s="327"/>
      <c r="F545" s="325"/>
      <c r="G545" s="325"/>
      <c r="H545" s="325"/>
      <c r="I545" s="326"/>
      <c r="J545" s="335" t="s">
        <v>31</v>
      </c>
      <c r="K545" s="67" t="s">
        <v>361</v>
      </c>
      <c r="L545" s="58" t="s">
        <v>35</v>
      </c>
      <c r="M545" s="69">
        <v>0.68</v>
      </c>
      <c r="N545" s="29">
        <f t="shared" si="62"/>
        <v>0.81600000000000006</v>
      </c>
      <c r="O545" s="30">
        <f t="shared" si="63"/>
        <v>57.120000000000005</v>
      </c>
      <c r="P545" s="31">
        <f t="shared" si="64"/>
        <v>69.36</v>
      </c>
      <c r="Q545" s="60"/>
      <c r="R545" s="61">
        <f t="shared" si="66"/>
        <v>0</v>
      </c>
      <c r="S545" s="42"/>
      <c r="T545" s="42"/>
      <c r="U545" s="266"/>
    </row>
    <row r="546" spans="1:21" ht="19.5" customHeight="1" thickTop="1" thickBot="1" x14ac:dyDescent="0.3">
      <c r="A546" s="179"/>
      <c r="B546" s="276"/>
      <c r="C546" s="347"/>
      <c r="D546" s="323"/>
      <c r="E546" s="282"/>
      <c r="F546" s="273"/>
      <c r="G546" s="273"/>
      <c r="H546" s="273"/>
      <c r="I546" s="275"/>
      <c r="J546" s="336"/>
      <c r="K546" s="62" t="s">
        <v>361</v>
      </c>
      <c r="L546" s="72" t="s">
        <v>37</v>
      </c>
      <c r="M546" s="64">
        <v>0.93</v>
      </c>
      <c r="N546" s="29">
        <f t="shared" si="62"/>
        <v>1.1160000000000001</v>
      </c>
      <c r="O546" s="30">
        <f t="shared" si="63"/>
        <v>78.12</v>
      </c>
      <c r="P546" s="31">
        <f t="shared" si="64"/>
        <v>94.860000000000014</v>
      </c>
      <c r="Q546" s="73"/>
      <c r="R546" s="74">
        <f t="shared" si="66"/>
        <v>0</v>
      </c>
      <c r="S546" s="42"/>
      <c r="T546" s="42"/>
      <c r="U546" s="266"/>
    </row>
    <row r="547" spans="1:21" ht="19.5" customHeight="1" thickTop="1" thickBot="1" x14ac:dyDescent="0.3">
      <c r="A547" s="179"/>
      <c r="B547" s="276"/>
      <c r="C547" s="348"/>
      <c r="D547" s="338"/>
      <c r="E547" s="281">
        <v>24506</v>
      </c>
      <c r="F547" s="272" t="s">
        <v>40</v>
      </c>
      <c r="G547" s="272" t="s">
        <v>41</v>
      </c>
      <c r="H547" s="272" t="s">
        <v>42</v>
      </c>
      <c r="I547" s="274" t="s">
        <v>43</v>
      </c>
      <c r="J547" s="335" t="s">
        <v>25</v>
      </c>
      <c r="K547" s="67" t="s">
        <v>362</v>
      </c>
      <c r="L547" s="68" t="s">
        <v>35</v>
      </c>
      <c r="M547" s="69">
        <v>0.68</v>
      </c>
      <c r="N547" s="29">
        <f t="shared" si="62"/>
        <v>0.81600000000000006</v>
      </c>
      <c r="O547" s="30">
        <f t="shared" si="63"/>
        <v>57.120000000000005</v>
      </c>
      <c r="P547" s="31">
        <f t="shared" si="64"/>
        <v>69.36</v>
      </c>
      <c r="Q547" s="70"/>
      <c r="R547" s="71">
        <f t="shared" si="66"/>
        <v>0</v>
      </c>
      <c r="S547" s="42"/>
      <c r="T547" s="42"/>
      <c r="U547" s="266"/>
    </row>
    <row r="548" spans="1:21" ht="19.5" customHeight="1" thickTop="1" thickBot="1" x14ac:dyDescent="0.3">
      <c r="A548" s="179"/>
      <c r="B548" s="276"/>
      <c r="C548" s="314"/>
      <c r="D548" s="339"/>
      <c r="E548" s="327"/>
      <c r="F548" s="325"/>
      <c r="G548" s="325"/>
      <c r="H548" s="325"/>
      <c r="I548" s="326"/>
      <c r="J548" s="336"/>
      <c r="K548" s="62" t="s">
        <v>362</v>
      </c>
      <c r="L548" s="63" t="s">
        <v>37</v>
      </c>
      <c r="M548" s="64">
        <v>0.98</v>
      </c>
      <c r="N548" s="29">
        <f t="shared" si="62"/>
        <v>1.1759999999999999</v>
      </c>
      <c r="O548" s="30">
        <f t="shared" si="63"/>
        <v>82.32</v>
      </c>
      <c r="P548" s="31">
        <f t="shared" si="64"/>
        <v>99.96</v>
      </c>
      <c r="Q548" s="65"/>
      <c r="R548" s="66">
        <f t="shared" si="66"/>
        <v>0</v>
      </c>
      <c r="S548" s="42"/>
      <c r="T548" s="42"/>
      <c r="U548" s="266"/>
    </row>
    <row r="549" spans="1:21" ht="19.5" customHeight="1" thickTop="1" thickBot="1" x14ac:dyDescent="0.3">
      <c r="A549" s="179"/>
      <c r="B549" s="276"/>
      <c r="C549" s="314"/>
      <c r="D549" s="339"/>
      <c r="E549" s="327"/>
      <c r="F549" s="325"/>
      <c r="G549" s="325"/>
      <c r="H549" s="325"/>
      <c r="I549" s="326"/>
      <c r="J549" s="335" t="s">
        <v>29</v>
      </c>
      <c r="K549" s="67" t="s">
        <v>363</v>
      </c>
      <c r="L549" s="68" t="s">
        <v>35</v>
      </c>
      <c r="M549" s="69">
        <v>0.68</v>
      </c>
      <c r="N549" s="29">
        <f t="shared" si="62"/>
        <v>0.81600000000000006</v>
      </c>
      <c r="O549" s="30">
        <f t="shared" si="63"/>
        <v>57.120000000000005</v>
      </c>
      <c r="P549" s="31">
        <f t="shared" si="64"/>
        <v>69.36</v>
      </c>
      <c r="Q549" s="70"/>
      <c r="R549" s="71">
        <f t="shared" si="66"/>
        <v>0</v>
      </c>
      <c r="S549" s="42"/>
      <c r="T549" s="42"/>
      <c r="U549" s="266"/>
    </row>
    <row r="550" spans="1:21" ht="19.5" customHeight="1" thickTop="1" thickBot="1" x14ac:dyDescent="0.3">
      <c r="A550" s="179"/>
      <c r="B550" s="276"/>
      <c r="C550" s="314"/>
      <c r="D550" s="339"/>
      <c r="E550" s="327"/>
      <c r="F550" s="325"/>
      <c r="G550" s="325"/>
      <c r="H550" s="325"/>
      <c r="I550" s="326"/>
      <c r="J550" s="336"/>
      <c r="K550" s="62" t="s">
        <v>363</v>
      </c>
      <c r="L550" s="72" t="s">
        <v>37</v>
      </c>
      <c r="M550" s="64">
        <v>0.98</v>
      </c>
      <c r="N550" s="29">
        <f t="shared" si="62"/>
        <v>1.1759999999999999</v>
      </c>
      <c r="O550" s="30">
        <f t="shared" si="63"/>
        <v>82.32</v>
      </c>
      <c r="P550" s="31">
        <f t="shared" si="64"/>
        <v>99.96</v>
      </c>
      <c r="Q550" s="73"/>
      <c r="R550" s="74">
        <f t="shared" si="66"/>
        <v>0</v>
      </c>
      <c r="S550" s="42"/>
      <c r="T550" s="42"/>
      <c r="U550" s="266"/>
    </row>
    <row r="551" spans="1:21" ht="19.5" customHeight="1" thickTop="1" thickBot="1" x14ac:dyDescent="0.3">
      <c r="A551" s="179"/>
      <c r="B551" s="276"/>
      <c r="C551" s="314"/>
      <c r="D551" s="339"/>
      <c r="E551" s="327"/>
      <c r="F551" s="325"/>
      <c r="G551" s="325"/>
      <c r="H551" s="325"/>
      <c r="I551" s="326"/>
      <c r="J551" s="335" t="s">
        <v>31</v>
      </c>
      <c r="K551" s="67" t="s">
        <v>364</v>
      </c>
      <c r="L551" s="58" t="s">
        <v>35</v>
      </c>
      <c r="M551" s="69">
        <v>0.76</v>
      </c>
      <c r="N551" s="29">
        <f t="shared" si="62"/>
        <v>0.91200000000000003</v>
      </c>
      <c r="O551" s="30">
        <f t="shared" si="63"/>
        <v>63.84</v>
      </c>
      <c r="P551" s="31">
        <f t="shared" si="64"/>
        <v>77.52</v>
      </c>
      <c r="Q551" s="60"/>
      <c r="R551" s="61">
        <f t="shared" si="66"/>
        <v>0</v>
      </c>
      <c r="S551" s="42"/>
      <c r="T551" s="42"/>
      <c r="U551" s="266"/>
    </row>
    <row r="552" spans="1:21" ht="19.5" customHeight="1" thickTop="1" thickBot="1" x14ac:dyDescent="0.3">
      <c r="A552" s="179"/>
      <c r="B552" s="276"/>
      <c r="C552" s="315"/>
      <c r="D552" s="280"/>
      <c r="E552" s="282"/>
      <c r="F552" s="273"/>
      <c r="G552" s="273"/>
      <c r="H552" s="273"/>
      <c r="I552" s="275"/>
      <c r="J552" s="336"/>
      <c r="K552" s="75" t="s">
        <v>364</v>
      </c>
      <c r="L552" s="72" t="s">
        <v>37</v>
      </c>
      <c r="M552" s="76">
        <v>0.99</v>
      </c>
      <c r="N552" s="29">
        <f t="shared" si="62"/>
        <v>1.1879999999999999</v>
      </c>
      <c r="O552" s="30">
        <f t="shared" si="63"/>
        <v>83.16</v>
      </c>
      <c r="P552" s="31">
        <f t="shared" si="64"/>
        <v>100.97999999999999</v>
      </c>
      <c r="Q552" s="73"/>
      <c r="R552" s="74">
        <f t="shared" si="66"/>
        <v>0</v>
      </c>
      <c r="S552" s="42"/>
      <c r="T552" s="42"/>
      <c r="U552" s="267"/>
    </row>
    <row r="553" spans="1:21" ht="6.75" customHeight="1" thickTop="1" thickBot="1" x14ac:dyDescent="0.3">
      <c r="A553" s="179"/>
      <c r="B553" s="180"/>
      <c r="C553" s="181"/>
      <c r="D553" s="181"/>
      <c r="E553" s="181"/>
      <c r="F553" s="182"/>
      <c r="G553" s="182"/>
      <c r="H553" s="182"/>
      <c r="I553" s="182"/>
      <c r="J553" s="182"/>
      <c r="K553" s="182"/>
      <c r="L553" s="183"/>
      <c r="M553" s="184"/>
      <c r="N553" s="29"/>
      <c r="O553" s="30"/>
      <c r="P553" s="31"/>
      <c r="Q553" s="187"/>
      <c r="R553" s="188"/>
      <c r="S553" s="42"/>
      <c r="T553" s="42"/>
      <c r="U553" s="189"/>
    </row>
    <row r="554" spans="1:21" ht="19.5" customHeight="1" thickTop="1" thickBot="1" x14ac:dyDescent="0.3">
      <c r="A554" s="179"/>
      <c r="B554" s="276" t="s">
        <v>332</v>
      </c>
      <c r="C554" s="303"/>
      <c r="D554" s="322"/>
      <c r="E554" s="281">
        <v>24007</v>
      </c>
      <c r="F554" s="272" t="s">
        <v>21</v>
      </c>
      <c r="G554" s="272" t="s">
        <v>33</v>
      </c>
      <c r="H554" s="272" t="s">
        <v>23</v>
      </c>
      <c r="I554" s="274" t="s">
        <v>24</v>
      </c>
      <c r="J554" s="335" t="s">
        <v>25</v>
      </c>
      <c r="K554" s="67" t="s">
        <v>365</v>
      </c>
      <c r="L554" s="68" t="s">
        <v>35</v>
      </c>
      <c r="M554" s="69">
        <v>0.6</v>
      </c>
      <c r="N554" s="29">
        <f t="shared" si="62"/>
        <v>0.72</v>
      </c>
      <c r="O554" s="30">
        <f t="shared" si="63"/>
        <v>50.4</v>
      </c>
      <c r="P554" s="31">
        <f t="shared" si="64"/>
        <v>61.199999999999996</v>
      </c>
      <c r="Q554" s="70"/>
      <c r="R554" s="71">
        <f t="shared" ref="R554:R565" si="67">Q554*P554</f>
        <v>0</v>
      </c>
      <c r="S554" s="42"/>
      <c r="T554" s="42"/>
      <c r="U554" s="265" t="s">
        <v>348</v>
      </c>
    </row>
    <row r="555" spans="1:21" ht="19.5" customHeight="1" thickTop="1" thickBot="1" x14ac:dyDescent="0.3">
      <c r="A555" s="179"/>
      <c r="B555" s="276"/>
      <c r="C555" s="304"/>
      <c r="D555" s="323"/>
      <c r="E555" s="327"/>
      <c r="F555" s="325"/>
      <c r="G555" s="325"/>
      <c r="H555" s="325"/>
      <c r="I555" s="326"/>
      <c r="J555" s="336"/>
      <c r="K555" s="62" t="s">
        <v>365</v>
      </c>
      <c r="L555" s="63" t="s">
        <v>37</v>
      </c>
      <c r="M555" s="64">
        <v>0.85</v>
      </c>
      <c r="N555" s="29">
        <f t="shared" si="62"/>
        <v>1.02</v>
      </c>
      <c r="O555" s="30">
        <f t="shared" si="63"/>
        <v>71.400000000000006</v>
      </c>
      <c r="P555" s="31">
        <f t="shared" si="64"/>
        <v>86.7</v>
      </c>
      <c r="Q555" s="65"/>
      <c r="R555" s="66">
        <f t="shared" si="67"/>
        <v>0</v>
      </c>
      <c r="S555" s="42"/>
      <c r="T555" s="42"/>
      <c r="U555" s="266"/>
    </row>
    <row r="556" spans="1:21" ht="19.5" customHeight="1" thickTop="1" thickBot="1" x14ac:dyDescent="0.3">
      <c r="A556" s="179"/>
      <c r="B556" s="276"/>
      <c r="C556" s="304"/>
      <c r="D556" s="323"/>
      <c r="E556" s="327"/>
      <c r="F556" s="325"/>
      <c r="G556" s="325"/>
      <c r="H556" s="325"/>
      <c r="I556" s="326"/>
      <c r="J556" s="335" t="s">
        <v>29</v>
      </c>
      <c r="K556" s="67" t="s">
        <v>366</v>
      </c>
      <c r="L556" s="68" t="s">
        <v>35</v>
      </c>
      <c r="M556" s="69">
        <v>0.6</v>
      </c>
      <c r="N556" s="29">
        <f t="shared" si="62"/>
        <v>0.72</v>
      </c>
      <c r="O556" s="30">
        <f t="shared" si="63"/>
        <v>50.4</v>
      </c>
      <c r="P556" s="31">
        <f t="shared" si="64"/>
        <v>61.199999999999996</v>
      </c>
      <c r="Q556" s="70"/>
      <c r="R556" s="71">
        <f t="shared" si="67"/>
        <v>0</v>
      </c>
      <c r="S556" s="42"/>
      <c r="T556" s="42"/>
      <c r="U556" s="266"/>
    </row>
    <row r="557" spans="1:21" ht="19.5" customHeight="1" thickTop="1" thickBot="1" x14ac:dyDescent="0.3">
      <c r="A557" s="179"/>
      <c r="B557" s="276"/>
      <c r="C557" s="304"/>
      <c r="D557" s="323"/>
      <c r="E557" s="327"/>
      <c r="F557" s="325"/>
      <c r="G557" s="325"/>
      <c r="H557" s="325"/>
      <c r="I557" s="326"/>
      <c r="J557" s="336"/>
      <c r="K557" s="62" t="s">
        <v>366</v>
      </c>
      <c r="L557" s="72" t="s">
        <v>37</v>
      </c>
      <c r="M557" s="64">
        <v>0.85</v>
      </c>
      <c r="N557" s="29">
        <f t="shared" si="62"/>
        <v>1.02</v>
      </c>
      <c r="O557" s="30">
        <f t="shared" si="63"/>
        <v>71.400000000000006</v>
      </c>
      <c r="P557" s="31">
        <f t="shared" si="64"/>
        <v>86.7</v>
      </c>
      <c r="Q557" s="73"/>
      <c r="R557" s="74">
        <f t="shared" si="67"/>
        <v>0</v>
      </c>
      <c r="S557" s="42"/>
      <c r="T557" s="42"/>
      <c r="U557" s="266"/>
    </row>
    <row r="558" spans="1:21" ht="19.5" customHeight="1" thickTop="1" thickBot="1" x14ac:dyDescent="0.3">
      <c r="A558" s="179"/>
      <c r="B558" s="276"/>
      <c r="C558" s="304"/>
      <c r="D558" s="323"/>
      <c r="E558" s="327"/>
      <c r="F558" s="325"/>
      <c r="G558" s="325"/>
      <c r="H558" s="325"/>
      <c r="I558" s="326"/>
      <c r="J558" s="335" t="s">
        <v>31</v>
      </c>
      <c r="K558" s="67" t="s">
        <v>367</v>
      </c>
      <c r="L558" s="58" t="s">
        <v>35</v>
      </c>
      <c r="M558" s="69">
        <v>0.68</v>
      </c>
      <c r="N558" s="29">
        <f t="shared" si="62"/>
        <v>0.81600000000000006</v>
      </c>
      <c r="O558" s="30">
        <f t="shared" si="63"/>
        <v>57.120000000000005</v>
      </c>
      <c r="P558" s="31">
        <f t="shared" si="64"/>
        <v>69.36</v>
      </c>
      <c r="Q558" s="60"/>
      <c r="R558" s="61">
        <f t="shared" si="67"/>
        <v>0</v>
      </c>
      <c r="S558" s="42"/>
      <c r="T558" s="42"/>
      <c r="U558" s="266"/>
    </row>
    <row r="559" spans="1:21" ht="19.5" customHeight="1" thickTop="1" thickBot="1" x14ac:dyDescent="0.3">
      <c r="A559" s="179"/>
      <c r="B559" s="276"/>
      <c r="C559" s="304"/>
      <c r="D559" s="323"/>
      <c r="E559" s="282"/>
      <c r="F559" s="273"/>
      <c r="G559" s="273"/>
      <c r="H559" s="273"/>
      <c r="I559" s="275"/>
      <c r="J559" s="336"/>
      <c r="K559" s="62" t="s">
        <v>367</v>
      </c>
      <c r="L559" s="72" t="s">
        <v>37</v>
      </c>
      <c r="M559" s="64">
        <v>0.93</v>
      </c>
      <c r="N559" s="29">
        <f t="shared" si="62"/>
        <v>1.1160000000000001</v>
      </c>
      <c r="O559" s="30">
        <f t="shared" si="63"/>
        <v>78.12</v>
      </c>
      <c r="P559" s="31">
        <f t="shared" si="64"/>
        <v>94.860000000000014</v>
      </c>
      <c r="Q559" s="73"/>
      <c r="R559" s="74">
        <f t="shared" si="67"/>
        <v>0</v>
      </c>
      <c r="S559" s="42"/>
      <c r="T559" s="42"/>
      <c r="U559" s="266"/>
    </row>
    <row r="560" spans="1:21" ht="19.5" customHeight="1" thickTop="1" thickBot="1" x14ac:dyDescent="0.3">
      <c r="A560" s="179"/>
      <c r="B560" s="276"/>
      <c r="C560" s="329"/>
      <c r="D560" s="338"/>
      <c r="E560" s="281">
        <v>24507</v>
      </c>
      <c r="F560" s="272" t="s">
        <v>40</v>
      </c>
      <c r="G560" s="272" t="s">
        <v>41</v>
      </c>
      <c r="H560" s="272" t="s">
        <v>42</v>
      </c>
      <c r="I560" s="274" t="s">
        <v>43</v>
      </c>
      <c r="J560" s="335" t="s">
        <v>25</v>
      </c>
      <c r="K560" s="67" t="s">
        <v>368</v>
      </c>
      <c r="L560" s="68" t="s">
        <v>35</v>
      </c>
      <c r="M560" s="69">
        <v>0.68</v>
      </c>
      <c r="N560" s="29">
        <f t="shared" si="62"/>
        <v>0.81600000000000006</v>
      </c>
      <c r="O560" s="30">
        <f t="shared" si="63"/>
        <v>57.120000000000005</v>
      </c>
      <c r="P560" s="31">
        <f t="shared" si="64"/>
        <v>69.36</v>
      </c>
      <c r="Q560" s="70"/>
      <c r="R560" s="71">
        <f t="shared" si="67"/>
        <v>0</v>
      </c>
      <c r="S560" s="42"/>
      <c r="T560" s="42"/>
      <c r="U560" s="266"/>
    </row>
    <row r="561" spans="1:21" ht="19.5" customHeight="1" thickTop="1" thickBot="1" x14ac:dyDescent="0.3">
      <c r="A561" s="179"/>
      <c r="B561" s="276"/>
      <c r="C561" s="330"/>
      <c r="D561" s="339"/>
      <c r="E561" s="327"/>
      <c r="F561" s="325"/>
      <c r="G561" s="325"/>
      <c r="H561" s="325"/>
      <c r="I561" s="326"/>
      <c r="J561" s="336"/>
      <c r="K561" s="62" t="s">
        <v>368</v>
      </c>
      <c r="L561" s="63" t="s">
        <v>37</v>
      </c>
      <c r="M561" s="64">
        <v>0.98</v>
      </c>
      <c r="N561" s="29">
        <f t="shared" si="62"/>
        <v>1.1759999999999999</v>
      </c>
      <c r="O561" s="30">
        <f t="shared" si="63"/>
        <v>82.32</v>
      </c>
      <c r="P561" s="31">
        <f t="shared" si="64"/>
        <v>99.96</v>
      </c>
      <c r="Q561" s="65"/>
      <c r="R561" s="66">
        <f t="shared" si="67"/>
        <v>0</v>
      </c>
      <c r="S561" s="42"/>
      <c r="T561" s="42"/>
      <c r="U561" s="266"/>
    </row>
    <row r="562" spans="1:21" ht="19.5" customHeight="1" thickTop="1" thickBot="1" x14ac:dyDescent="0.3">
      <c r="A562" s="179"/>
      <c r="B562" s="276"/>
      <c r="C562" s="330"/>
      <c r="D562" s="339"/>
      <c r="E562" s="327"/>
      <c r="F562" s="325"/>
      <c r="G562" s="325"/>
      <c r="H562" s="325"/>
      <c r="I562" s="326"/>
      <c r="J562" s="335" t="s">
        <v>29</v>
      </c>
      <c r="K562" s="67" t="s">
        <v>369</v>
      </c>
      <c r="L562" s="68" t="s">
        <v>35</v>
      </c>
      <c r="M562" s="69">
        <v>0.68</v>
      </c>
      <c r="N562" s="29">
        <f t="shared" si="62"/>
        <v>0.81600000000000006</v>
      </c>
      <c r="O562" s="30">
        <f t="shared" si="63"/>
        <v>57.120000000000005</v>
      </c>
      <c r="P562" s="31">
        <f t="shared" si="64"/>
        <v>69.36</v>
      </c>
      <c r="Q562" s="70"/>
      <c r="R562" s="71">
        <f t="shared" si="67"/>
        <v>0</v>
      </c>
      <c r="S562" s="42"/>
      <c r="T562" s="42"/>
      <c r="U562" s="266"/>
    </row>
    <row r="563" spans="1:21" ht="19.5" customHeight="1" thickTop="1" thickBot="1" x14ac:dyDescent="0.3">
      <c r="A563" s="179"/>
      <c r="B563" s="276"/>
      <c r="C563" s="330"/>
      <c r="D563" s="339"/>
      <c r="E563" s="327"/>
      <c r="F563" s="325"/>
      <c r="G563" s="325"/>
      <c r="H563" s="325"/>
      <c r="I563" s="326"/>
      <c r="J563" s="336"/>
      <c r="K563" s="62" t="s">
        <v>369</v>
      </c>
      <c r="L563" s="72" t="s">
        <v>37</v>
      </c>
      <c r="M563" s="64">
        <v>0.98</v>
      </c>
      <c r="N563" s="29">
        <f t="shared" si="62"/>
        <v>1.1759999999999999</v>
      </c>
      <c r="O563" s="30">
        <f t="shared" si="63"/>
        <v>82.32</v>
      </c>
      <c r="P563" s="31">
        <f t="shared" si="64"/>
        <v>99.96</v>
      </c>
      <c r="Q563" s="73"/>
      <c r="R563" s="74">
        <f t="shared" si="67"/>
        <v>0</v>
      </c>
      <c r="S563" s="42"/>
      <c r="T563" s="42"/>
      <c r="U563" s="266"/>
    </row>
    <row r="564" spans="1:21" ht="19.5" customHeight="1" thickTop="1" thickBot="1" x14ac:dyDescent="0.3">
      <c r="A564" s="179"/>
      <c r="B564" s="276"/>
      <c r="C564" s="330"/>
      <c r="D564" s="339"/>
      <c r="E564" s="327"/>
      <c r="F564" s="325"/>
      <c r="G564" s="325"/>
      <c r="H564" s="325"/>
      <c r="I564" s="326"/>
      <c r="J564" s="335" t="s">
        <v>31</v>
      </c>
      <c r="K564" s="67" t="s">
        <v>370</v>
      </c>
      <c r="L564" s="58" t="s">
        <v>35</v>
      </c>
      <c r="M564" s="69">
        <v>0.76</v>
      </c>
      <c r="N564" s="29">
        <f t="shared" si="62"/>
        <v>0.91200000000000003</v>
      </c>
      <c r="O564" s="30">
        <f t="shared" si="63"/>
        <v>63.84</v>
      </c>
      <c r="P564" s="31">
        <f t="shared" si="64"/>
        <v>77.52</v>
      </c>
      <c r="Q564" s="60"/>
      <c r="R564" s="61">
        <f t="shared" si="67"/>
        <v>0</v>
      </c>
      <c r="S564" s="42"/>
      <c r="T564" s="42"/>
      <c r="U564" s="266"/>
    </row>
    <row r="565" spans="1:21" ht="19.5" customHeight="1" thickTop="1" thickBot="1" x14ac:dyDescent="0.3">
      <c r="A565" s="179"/>
      <c r="B565" s="276"/>
      <c r="C565" s="337"/>
      <c r="D565" s="280"/>
      <c r="E565" s="282"/>
      <c r="F565" s="273"/>
      <c r="G565" s="273"/>
      <c r="H565" s="273"/>
      <c r="I565" s="275"/>
      <c r="J565" s="336"/>
      <c r="K565" s="75" t="s">
        <v>370</v>
      </c>
      <c r="L565" s="72" t="s">
        <v>37</v>
      </c>
      <c r="M565" s="76">
        <v>0.99</v>
      </c>
      <c r="N565" s="29">
        <f t="shared" si="62"/>
        <v>1.1879999999999999</v>
      </c>
      <c r="O565" s="30">
        <f t="shared" si="63"/>
        <v>83.16</v>
      </c>
      <c r="P565" s="31">
        <f t="shared" si="64"/>
        <v>100.97999999999999</v>
      </c>
      <c r="Q565" s="73"/>
      <c r="R565" s="74">
        <f t="shared" si="67"/>
        <v>0</v>
      </c>
      <c r="S565" s="42"/>
      <c r="T565" s="42"/>
      <c r="U565" s="267"/>
    </row>
    <row r="566" spans="1:21" ht="6.75" customHeight="1" thickTop="1" thickBot="1" x14ac:dyDescent="0.3">
      <c r="A566" s="179"/>
      <c r="B566" s="194"/>
      <c r="C566" s="195"/>
      <c r="D566" s="195"/>
      <c r="E566" s="195"/>
      <c r="F566" s="196"/>
      <c r="G566" s="196"/>
      <c r="H566" s="196"/>
      <c r="I566" s="196"/>
      <c r="J566" s="196"/>
      <c r="K566" s="196"/>
      <c r="L566" s="197"/>
      <c r="M566" s="198"/>
      <c r="N566" s="29"/>
      <c r="O566" s="30"/>
      <c r="P566" s="31"/>
      <c r="Q566" s="199"/>
      <c r="R566" s="200"/>
      <c r="S566" s="42"/>
      <c r="T566" s="42"/>
      <c r="U566" s="201"/>
    </row>
    <row r="567" spans="1:21" ht="135" customHeight="1" thickTop="1" thickBot="1" x14ac:dyDescent="0.3">
      <c r="A567" s="179"/>
      <c r="B567" s="202" t="s">
        <v>332</v>
      </c>
      <c r="C567" s="166"/>
      <c r="D567" s="167"/>
      <c r="E567" s="168">
        <v>24019</v>
      </c>
      <c r="F567" s="169" t="s">
        <v>21</v>
      </c>
      <c r="G567" s="169" t="s">
        <v>330</v>
      </c>
      <c r="H567" s="169" t="s">
        <v>23</v>
      </c>
      <c r="I567" s="170" t="s">
        <v>210</v>
      </c>
      <c r="J567" s="37" t="s">
        <v>25</v>
      </c>
      <c r="K567" s="38" t="s">
        <v>371</v>
      </c>
      <c r="L567" s="39" t="s">
        <v>27</v>
      </c>
      <c r="M567" s="92">
        <v>1.05</v>
      </c>
      <c r="N567" s="29">
        <f t="shared" si="62"/>
        <v>1.26</v>
      </c>
      <c r="O567" s="30">
        <f t="shared" si="63"/>
        <v>88.2</v>
      </c>
      <c r="P567" s="31">
        <f t="shared" si="64"/>
        <v>107.1</v>
      </c>
      <c r="Q567" s="40"/>
      <c r="R567" s="41">
        <f>Q567*P567</f>
        <v>0</v>
      </c>
      <c r="S567" s="146"/>
      <c r="T567" s="146"/>
      <c r="U567" s="203"/>
    </row>
    <row r="568" spans="1:21" ht="6.75" customHeight="1" thickTop="1" thickBot="1" x14ac:dyDescent="0.3">
      <c r="A568" s="179"/>
      <c r="B568" s="204"/>
      <c r="C568" s="205"/>
      <c r="D568" s="205"/>
      <c r="E568" s="206"/>
      <c r="F568" s="207"/>
      <c r="G568" s="207"/>
      <c r="H568" s="207"/>
      <c r="I568" s="208"/>
      <c r="J568" s="209"/>
      <c r="K568" s="209"/>
      <c r="L568" s="210"/>
      <c r="M568" s="211"/>
      <c r="N568" s="29"/>
      <c r="O568" s="30"/>
      <c r="P568" s="31"/>
      <c r="Q568" s="212"/>
      <c r="R568" s="213"/>
      <c r="S568" s="42"/>
      <c r="T568" s="42"/>
      <c r="U568" s="214"/>
    </row>
    <row r="569" spans="1:21" ht="135" customHeight="1" thickTop="1" thickBot="1" x14ac:dyDescent="0.3">
      <c r="A569" s="179"/>
      <c r="B569" s="202" t="s">
        <v>332</v>
      </c>
      <c r="C569" s="166"/>
      <c r="D569" s="167"/>
      <c r="E569" s="168">
        <v>24022</v>
      </c>
      <c r="F569" s="169" t="s">
        <v>21</v>
      </c>
      <c r="G569" s="169" t="s">
        <v>330</v>
      </c>
      <c r="H569" s="169" t="s">
        <v>23</v>
      </c>
      <c r="I569" s="170" t="s">
        <v>43</v>
      </c>
      <c r="J569" s="37" t="s">
        <v>25</v>
      </c>
      <c r="K569" s="38" t="s">
        <v>372</v>
      </c>
      <c r="L569" s="39" t="s">
        <v>27</v>
      </c>
      <c r="M569" s="92">
        <v>0.92</v>
      </c>
      <c r="N569" s="29">
        <f t="shared" si="62"/>
        <v>1.1040000000000001</v>
      </c>
      <c r="O569" s="30">
        <f t="shared" si="63"/>
        <v>77.28</v>
      </c>
      <c r="P569" s="31">
        <f t="shared" si="64"/>
        <v>93.84</v>
      </c>
      <c r="Q569" s="40"/>
      <c r="R569" s="41">
        <f>Q569*P569</f>
        <v>0</v>
      </c>
      <c r="S569" s="146"/>
      <c r="T569" s="146"/>
      <c r="U569" s="203"/>
    </row>
    <row r="570" spans="1:21" ht="6.75" customHeight="1" thickTop="1" thickBot="1" x14ac:dyDescent="0.3">
      <c r="A570" s="179"/>
      <c r="B570" s="204"/>
      <c r="C570" s="205"/>
      <c r="D570" s="205"/>
      <c r="E570" s="206"/>
      <c r="F570" s="207"/>
      <c r="G570" s="207"/>
      <c r="H570" s="207"/>
      <c r="I570" s="208"/>
      <c r="J570" s="209"/>
      <c r="K570" s="209"/>
      <c r="L570" s="210"/>
      <c r="M570" s="211"/>
      <c r="N570" s="29"/>
      <c r="O570" s="30"/>
      <c r="P570" s="31"/>
      <c r="Q570" s="212"/>
      <c r="R570" s="213"/>
      <c r="S570" s="42"/>
      <c r="T570" s="42"/>
      <c r="U570" s="214"/>
    </row>
    <row r="571" spans="1:21" ht="19.5" customHeight="1" thickTop="1" thickBot="1" x14ac:dyDescent="0.3">
      <c r="A571" s="179"/>
      <c r="B571" s="301" t="s">
        <v>373</v>
      </c>
      <c r="C571" s="303"/>
      <c r="D571" s="322"/>
      <c r="E571" s="281">
        <v>24008</v>
      </c>
      <c r="F571" s="272" t="s">
        <v>21</v>
      </c>
      <c r="G571" s="272" t="s">
        <v>33</v>
      </c>
      <c r="H571" s="272" t="s">
        <v>23</v>
      </c>
      <c r="I571" s="274" t="s">
        <v>24</v>
      </c>
      <c r="J571" s="335" t="s">
        <v>25</v>
      </c>
      <c r="K571" s="67" t="s">
        <v>374</v>
      </c>
      <c r="L571" s="68" t="s">
        <v>35</v>
      </c>
      <c r="M571" s="69">
        <v>1.04</v>
      </c>
      <c r="N571" s="29">
        <f t="shared" si="62"/>
        <v>1.248</v>
      </c>
      <c r="O571" s="30">
        <f t="shared" si="63"/>
        <v>87.36</v>
      </c>
      <c r="P571" s="31">
        <f t="shared" si="64"/>
        <v>106.08</v>
      </c>
      <c r="Q571" s="70"/>
      <c r="R571" s="71">
        <f t="shared" ref="R571:R582" si="68">Q571*P571</f>
        <v>0</v>
      </c>
      <c r="S571" s="34"/>
      <c r="T571" s="34"/>
      <c r="U571" s="265" t="s">
        <v>375</v>
      </c>
    </row>
    <row r="572" spans="1:21" ht="19.5" customHeight="1" thickTop="1" thickBot="1" x14ac:dyDescent="0.3">
      <c r="A572" s="179"/>
      <c r="B572" s="276"/>
      <c r="C572" s="304"/>
      <c r="D572" s="323"/>
      <c r="E572" s="327"/>
      <c r="F572" s="325"/>
      <c r="G572" s="325"/>
      <c r="H572" s="325"/>
      <c r="I572" s="326"/>
      <c r="J572" s="336"/>
      <c r="K572" s="62" t="s">
        <v>374</v>
      </c>
      <c r="L572" s="63" t="s">
        <v>37</v>
      </c>
      <c r="M572" s="64">
        <v>1.34</v>
      </c>
      <c r="N572" s="29">
        <f t="shared" si="62"/>
        <v>1.6080000000000001</v>
      </c>
      <c r="O572" s="30">
        <f t="shared" si="63"/>
        <v>112.56</v>
      </c>
      <c r="P572" s="31">
        <f t="shared" si="64"/>
        <v>136.68</v>
      </c>
      <c r="Q572" s="65"/>
      <c r="R572" s="66">
        <f t="shared" si="68"/>
        <v>0</v>
      </c>
      <c r="S572" s="42"/>
      <c r="T572" s="42"/>
      <c r="U572" s="266"/>
    </row>
    <row r="573" spans="1:21" ht="19.5" customHeight="1" thickTop="1" thickBot="1" x14ac:dyDescent="0.3">
      <c r="A573" s="179"/>
      <c r="B573" s="276"/>
      <c r="C573" s="304"/>
      <c r="D573" s="323"/>
      <c r="E573" s="327"/>
      <c r="F573" s="325"/>
      <c r="G573" s="325"/>
      <c r="H573" s="325"/>
      <c r="I573" s="326"/>
      <c r="J573" s="335" t="s">
        <v>29</v>
      </c>
      <c r="K573" s="67" t="s">
        <v>376</v>
      </c>
      <c r="L573" s="68" t="s">
        <v>35</v>
      </c>
      <c r="M573" s="69">
        <v>1.04</v>
      </c>
      <c r="N573" s="29">
        <f t="shared" si="62"/>
        <v>1.248</v>
      </c>
      <c r="O573" s="30">
        <f t="shared" si="63"/>
        <v>87.36</v>
      </c>
      <c r="P573" s="31">
        <f t="shared" si="64"/>
        <v>106.08</v>
      </c>
      <c r="Q573" s="70"/>
      <c r="R573" s="71">
        <f t="shared" si="68"/>
        <v>0</v>
      </c>
      <c r="S573" s="42"/>
      <c r="T573" s="42"/>
      <c r="U573" s="266"/>
    </row>
    <row r="574" spans="1:21" ht="19.5" customHeight="1" thickTop="1" thickBot="1" x14ac:dyDescent="0.3">
      <c r="A574" s="179"/>
      <c r="B574" s="276"/>
      <c r="C574" s="304"/>
      <c r="D574" s="323"/>
      <c r="E574" s="327"/>
      <c r="F574" s="325"/>
      <c r="G574" s="325"/>
      <c r="H574" s="325"/>
      <c r="I574" s="326"/>
      <c r="J574" s="336"/>
      <c r="K574" s="62" t="s">
        <v>376</v>
      </c>
      <c r="L574" s="72" t="s">
        <v>37</v>
      </c>
      <c r="M574" s="64">
        <v>1.34</v>
      </c>
      <c r="N574" s="29">
        <f t="shared" si="62"/>
        <v>1.6080000000000001</v>
      </c>
      <c r="O574" s="30">
        <f t="shared" si="63"/>
        <v>112.56</v>
      </c>
      <c r="P574" s="31">
        <f t="shared" si="64"/>
        <v>136.68</v>
      </c>
      <c r="Q574" s="73"/>
      <c r="R574" s="74">
        <f t="shared" si="68"/>
        <v>0</v>
      </c>
      <c r="S574" s="42"/>
      <c r="T574" s="42"/>
      <c r="U574" s="266"/>
    </row>
    <row r="575" spans="1:21" ht="19.5" customHeight="1" thickTop="1" thickBot="1" x14ac:dyDescent="0.3">
      <c r="A575" s="179"/>
      <c r="B575" s="276"/>
      <c r="C575" s="304"/>
      <c r="D575" s="323"/>
      <c r="E575" s="327"/>
      <c r="F575" s="325"/>
      <c r="G575" s="325"/>
      <c r="H575" s="325"/>
      <c r="I575" s="326"/>
      <c r="J575" s="335" t="s">
        <v>31</v>
      </c>
      <c r="K575" s="67" t="s">
        <v>377</v>
      </c>
      <c r="L575" s="58" t="s">
        <v>35</v>
      </c>
      <c r="M575" s="69">
        <v>1.1499999999999999</v>
      </c>
      <c r="N575" s="29">
        <f t="shared" si="62"/>
        <v>1.38</v>
      </c>
      <c r="O575" s="30">
        <f t="shared" si="63"/>
        <v>96.6</v>
      </c>
      <c r="P575" s="31">
        <f t="shared" si="64"/>
        <v>117.3</v>
      </c>
      <c r="Q575" s="60"/>
      <c r="R575" s="61">
        <f t="shared" si="68"/>
        <v>0</v>
      </c>
      <c r="S575" s="42"/>
      <c r="T575" s="42"/>
      <c r="U575" s="266"/>
    </row>
    <row r="576" spans="1:21" ht="19.5" customHeight="1" thickTop="1" thickBot="1" x14ac:dyDescent="0.3">
      <c r="A576" s="179"/>
      <c r="B576" s="276"/>
      <c r="C576" s="304"/>
      <c r="D576" s="323"/>
      <c r="E576" s="282"/>
      <c r="F576" s="273"/>
      <c r="G576" s="273"/>
      <c r="H576" s="273"/>
      <c r="I576" s="275"/>
      <c r="J576" s="336"/>
      <c r="K576" s="62" t="s">
        <v>377</v>
      </c>
      <c r="L576" s="72" t="s">
        <v>37</v>
      </c>
      <c r="M576" s="64">
        <v>1.45</v>
      </c>
      <c r="N576" s="29">
        <f t="shared" si="62"/>
        <v>1.74</v>
      </c>
      <c r="O576" s="30">
        <f t="shared" si="63"/>
        <v>121.8</v>
      </c>
      <c r="P576" s="31">
        <f t="shared" si="64"/>
        <v>147.9</v>
      </c>
      <c r="Q576" s="73"/>
      <c r="R576" s="74">
        <f t="shared" si="68"/>
        <v>0</v>
      </c>
      <c r="S576" s="42"/>
      <c r="T576" s="42"/>
      <c r="U576" s="266"/>
    </row>
    <row r="577" spans="1:21" ht="19.5" customHeight="1" thickTop="1" thickBot="1" x14ac:dyDescent="0.3">
      <c r="A577" s="179"/>
      <c r="B577" s="276"/>
      <c r="C577" s="329"/>
      <c r="D577" s="338"/>
      <c r="E577" s="281">
        <v>24508</v>
      </c>
      <c r="F577" s="272" t="s">
        <v>40</v>
      </c>
      <c r="G577" s="272" t="s">
        <v>41</v>
      </c>
      <c r="H577" s="272" t="s">
        <v>42</v>
      </c>
      <c r="I577" s="274" t="s">
        <v>43</v>
      </c>
      <c r="J577" s="335" t="s">
        <v>25</v>
      </c>
      <c r="K577" s="67" t="s">
        <v>378</v>
      </c>
      <c r="L577" s="68" t="s">
        <v>35</v>
      </c>
      <c r="M577" s="93">
        <v>1.26</v>
      </c>
      <c r="N577" s="29">
        <f t="shared" si="62"/>
        <v>1.512</v>
      </c>
      <c r="O577" s="30">
        <f t="shared" si="63"/>
        <v>105.84</v>
      </c>
      <c r="P577" s="31">
        <f t="shared" si="64"/>
        <v>128.52000000000001</v>
      </c>
      <c r="Q577" s="70"/>
      <c r="R577" s="71">
        <f t="shared" si="68"/>
        <v>0</v>
      </c>
      <c r="S577" s="42"/>
      <c r="T577" s="42"/>
      <c r="U577" s="266"/>
    </row>
    <row r="578" spans="1:21" ht="19.5" customHeight="1" thickTop="1" thickBot="1" x14ac:dyDescent="0.3">
      <c r="A578" s="179"/>
      <c r="B578" s="276"/>
      <c r="C578" s="330"/>
      <c r="D578" s="339"/>
      <c r="E578" s="327"/>
      <c r="F578" s="325"/>
      <c r="G578" s="325"/>
      <c r="H578" s="325"/>
      <c r="I578" s="326"/>
      <c r="J578" s="336"/>
      <c r="K578" s="62" t="s">
        <v>378</v>
      </c>
      <c r="L578" s="63" t="s">
        <v>37</v>
      </c>
      <c r="M578" s="101">
        <v>1.72</v>
      </c>
      <c r="N578" s="29">
        <f t="shared" si="62"/>
        <v>2.0640000000000001</v>
      </c>
      <c r="O578" s="30">
        <f t="shared" si="63"/>
        <v>144.48000000000002</v>
      </c>
      <c r="P578" s="31">
        <f t="shared" si="64"/>
        <v>175.44</v>
      </c>
      <c r="Q578" s="65"/>
      <c r="R578" s="66">
        <f t="shared" si="68"/>
        <v>0</v>
      </c>
      <c r="S578" s="42"/>
      <c r="T578" s="42"/>
      <c r="U578" s="266"/>
    </row>
    <row r="579" spans="1:21" ht="19.5" customHeight="1" thickTop="1" thickBot="1" x14ac:dyDescent="0.3">
      <c r="A579" s="179"/>
      <c r="B579" s="276"/>
      <c r="C579" s="330"/>
      <c r="D579" s="339"/>
      <c r="E579" s="327"/>
      <c r="F579" s="325"/>
      <c r="G579" s="325"/>
      <c r="H579" s="325"/>
      <c r="I579" s="326"/>
      <c r="J579" s="335" t="s">
        <v>29</v>
      </c>
      <c r="K579" s="67" t="s">
        <v>379</v>
      </c>
      <c r="L579" s="68" t="s">
        <v>35</v>
      </c>
      <c r="M579" s="93">
        <v>1.26</v>
      </c>
      <c r="N579" s="29">
        <f t="shared" si="62"/>
        <v>1.512</v>
      </c>
      <c r="O579" s="30">
        <f t="shared" si="63"/>
        <v>105.84</v>
      </c>
      <c r="P579" s="31">
        <f t="shared" si="64"/>
        <v>128.52000000000001</v>
      </c>
      <c r="Q579" s="70"/>
      <c r="R579" s="71">
        <f t="shared" si="68"/>
        <v>0</v>
      </c>
      <c r="S579" s="42"/>
      <c r="T579" s="42"/>
      <c r="U579" s="266"/>
    </row>
    <row r="580" spans="1:21" ht="19.5" customHeight="1" thickTop="1" thickBot="1" x14ac:dyDescent="0.3">
      <c r="A580" s="179"/>
      <c r="B580" s="276"/>
      <c r="C580" s="330"/>
      <c r="D580" s="339"/>
      <c r="E580" s="327"/>
      <c r="F580" s="325"/>
      <c r="G580" s="325"/>
      <c r="H580" s="325"/>
      <c r="I580" s="326"/>
      <c r="J580" s="336"/>
      <c r="K580" s="62" t="s">
        <v>379</v>
      </c>
      <c r="L580" s="72" t="s">
        <v>37</v>
      </c>
      <c r="M580" s="101">
        <v>1.72</v>
      </c>
      <c r="N580" s="29">
        <f t="shared" si="62"/>
        <v>2.0640000000000001</v>
      </c>
      <c r="O580" s="30">
        <f t="shared" si="63"/>
        <v>144.48000000000002</v>
      </c>
      <c r="P580" s="31">
        <f t="shared" si="64"/>
        <v>175.44</v>
      </c>
      <c r="Q580" s="73"/>
      <c r="R580" s="74">
        <f t="shared" si="68"/>
        <v>0</v>
      </c>
      <c r="S580" s="42"/>
      <c r="T580" s="42"/>
      <c r="U580" s="266"/>
    </row>
    <row r="581" spans="1:21" ht="19.5" customHeight="1" thickTop="1" thickBot="1" x14ac:dyDescent="0.3">
      <c r="A581" s="179"/>
      <c r="B581" s="276"/>
      <c r="C581" s="330"/>
      <c r="D581" s="339"/>
      <c r="E581" s="327"/>
      <c r="F581" s="325"/>
      <c r="G581" s="325"/>
      <c r="H581" s="325"/>
      <c r="I581" s="326"/>
      <c r="J581" s="335" t="s">
        <v>31</v>
      </c>
      <c r="K581" s="67" t="s">
        <v>380</v>
      </c>
      <c r="L581" s="58" t="s">
        <v>35</v>
      </c>
      <c r="M581" s="93">
        <v>1.37</v>
      </c>
      <c r="N581" s="29">
        <f t="shared" si="62"/>
        <v>1.6440000000000001</v>
      </c>
      <c r="O581" s="30">
        <f t="shared" si="63"/>
        <v>115.08000000000001</v>
      </c>
      <c r="P581" s="31">
        <f t="shared" si="64"/>
        <v>139.74</v>
      </c>
      <c r="Q581" s="60"/>
      <c r="R581" s="61">
        <f t="shared" si="68"/>
        <v>0</v>
      </c>
      <c r="S581" s="42"/>
      <c r="T581" s="42"/>
      <c r="U581" s="266"/>
    </row>
    <row r="582" spans="1:21" ht="19.5" customHeight="1" thickTop="1" thickBot="1" x14ac:dyDescent="0.3">
      <c r="A582" s="179"/>
      <c r="B582" s="302"/>
      <c r="C582" s="337"/>
      <c r="D582" s="280"/>
      <c r="E582" s="282"/>
      <c r="F582" s="273"/>
      <c r="G582" s="273"/>
      <c r="H582" s="273"/>
      <c r="I582" s="275"/>
      <c r="J582" s="336"/>
      <c r="K582" s="75" t="s">
        <v>380</v>
      </c>
      <c r="L582" s="72" t="s">
        <v>37</v>
      </c>
      <c r="M582" s="94">
        <v>1.83</v>
      </c>
      <c r="N582" s="29">
        <f t="shared" ref="N582:N645" si="69">M582+M582*0.2</f>
        <v>2.1960000000000002</v>
      </c>
      <c r="O582" s="30">
        <f t="shared" ref="O582:O645" si="70">N582*70</f>
        <v>153.72</v>
      </c>
      <c r="P582" s="31">
        <f t="shared" ref="P582:P645" si="71">N582*85</f>
        <v>186.66000000000003</v>
      </c>
      <c r="Q582" s="73"/>
      <c r="R582" s="74">
        <f t="shared" si="68"/>
        <v>0</v>
      </c>
      <c r="S582" s="128"/>
      <c r="T582" s="128"/>
      <c r="U582" s="267"/>
    </row>
    <row r="583" spans="1:21" ht="6.75" customHeight="1" thickTop="1" thickBot="1" x14ac:dyDescent="0.3">
      <c r="A583" s="179"/>
      <c r="B583" s="215"/>
      <c r="C583" s="216"/>
      <c r="D583" s="216"/>
      <c r="E583" s="216"/>
      <c r="F583" s="217"/>
      <c r="G583" s="217"/>
      <c r="H583" s="217"/>
      <c r="I583" s="217"/>
      <c r="J583" s="217"/>
      <c r="K583" s="217"/>
      <c r="L583" s="218"/>
      <c r="M583" s="219"/>
      <c r="N583" s="29"/>
      <c r="O583" s="30"/>
      <c r="P583" s="31"/>
      <c r="Q583" s="220"/>
      <c r="R583" s="221"/>
      <c r="S583" s="42"/>
      <c r="T583" s="42"/>
      <c r="U583" s="222"/>
    </row>
    <row r="584" spans="1:21" ht="19.5" customHeight="1" thickTop="1" thickBot="1" x14ac:dyDescent="0.3">
      <c r="A584" s="179"/>
      <c r="B584" s="276" t="s">
        <v>373</v>
      </c>
      <c r="C584" s="303"/>
      <c r="D584" s="322"/>
      <c r="E584" s="281">
        <v>24009</v>
      </c>
      <c r="F584" s="272" t="s">
        <v>21</v>
      </c>
      <c r="G584" s="272" t="s">
        <v>33</v>
      </c>
      <c r="H584" s="272" t="s">
        <v>23</v>
      </c>
      <c r="I584" s="274" t="s">
        <v>24</v>
      </c>
      <c r="J584" s="335" t="s">
        <v>25</v>
      </c>
      <c r="K584" s="67" t="s">
        <v>381</v>
      </c>
      <c r="L584" s="68" t="s">
        <v>35</v>
      </c>
      <c r="M584" s="93">
        <v>1.47</v>
      </c>
      <c r="N584" s="29">
        <f t="shared" si="69"/>
        <v>1.764</v>
      </c>
      <c r="O584" s="30">
        <f t="shared" si="70"/>
        <v>123.48</v>
      </c>
      <c r="P584" s="31">
        <f t="shared" si="71"/>
        <v>149.94</v>
      </c>
      <c r="Q584" s="70"/>
      <c r="R584" s="71">
        <f t="shared" ref="R584:R589" si="72">Q584*P584</f>
        <v>0</v>
      </c>
      <c r="S584" s="42"/>
      <c r="T584" s="42"/>
      <c r="U584" s="265" t="s">
        <v>382</v>
      </c>
    </row>
    <row r="585" spans="1:21" ht="19.5" customHeight="1" thickTop="1" thickBot="1" x14ac:dyDescent="0.3">
      <c r="A585" s="179"/>
      <c r="B585" s="276"/>
      <c r="C585" s="304"/>
      <c r="D585" s="323"/>
      <c r="E585" s="327"/>
      <c r="F585" s="325"/>
      <c r="G585" s="325"/>
      <c r="H585" s="325"/>
      <c r="I585" s="326"/>
      <c r="J585" s="336"/>
      <c r="K585" s="62" t="s">
        <v>381</v>
      </c>
      <c r="L585" s="63" t="s">
        <v>37</v>
      </c>
      <c r="M585" s="101">
        <v>1.9</v>
      </c>
      <c r="N585" s="29">
        <f t="shared" si="69"/>
        <v>2.2799999999999998</v>
      </c>
      <c r="O585" s="30">
        <f t="shared" si="70"/>
        <v>159.6</v>
      </c>
      <c r="P585" s="31">
        <f t="shared" si="71"/>
        <v>193.79999999999998</v>
      </c>
      <c r="Q585" s="65"/>
      <c r="R585" s="66">
        <f t="shared" si="72"/>
        <v>0</v>
      </c>
      <c r="S585" s="42"/>
      <c r="T585" s="42"/>
      <c r="U585" s="266"/>
    </row>
    <row r="586" spans="1:21" ht="19.5" customHeight="1" thickTop="1" thickBot="1" x14ac:dyDescent="0.3">
      <c r="A586" s="179"/>
      <c r="B586" s="276"/>
      <c r="C586" s="304"/>
      <c r="D586" s="323"/>
      <c r="E586" s="327"/>
      <c r="F586" s="325"/>
      <c r="G586" s="325"/>
      <c r="H586" s="325"/>
      <c r="I586" s="326"/>
      <c r="J586" s="335" t="s">
        <v>29</v>
      </c>
      <c r="K586" s="67" t="s">
        <v>383</v>
      </c>
      <c r="L586" s="68" t="s">
        <v>35</v>
      </c>
      <c r="M586" s="93">
        <v>1.47</v>
      </c>
      <c r="N586" s="29">
        <f t="shared" si="69"/>
        <v>1.764</v>
      </c>
      <c r="O586" s="30">
        <f t="shared" si="70"/>
        <v>123.48</v>
      </c>
      <c r="P586" s="31">
        <f t="shared" si="71"/>
        <v>149.94</v>
      </c>
      <c r="Q586" s="70"/>
      <c r="R586" s="71">
        <f t="shared" si="72"/>
        <v>0</v>
      </c>
      <c r="S586" s="42"/>
      <c r="T586" s="42"/>
      <c r="U586" s="266"/>
    </row>
    <row r="587" spans="1:21" ht="19.5" customHeight="1" thickTop="1" thickBot="1" x14ac:dyDescent="0.3">
      <c r="A587" s="179"/>
      <c r="B587" s="276"/>
      <c r="C587" s="304"/>
      <c r="D587" s="323"/>
      <c r="E587" s="327"/>
      <c r="F587" s="325"/>
      <c r="G587" s="325"/>
      <c r="H587" s="325"/>
      <c r="I587" s="326"/>
      <c r="J587" s="336"/>
      <c r="K587" s="62" t="s">
        <v>383</v>
      </c>
      <c r="L587" s="72" t="s">
        <v>37</v>
      </c>
      <c r="M587" s="101">
        <v>1.9</v>
      </c>
      <c r="N587" s="29">
        <f t="shared" si="69"/>
        <v>2.2799999999999998</v>
      </c>
      <c r="O587" s="30">
        <f t="shared" si="70"/>
        <v>159.6</v>
      </c>
      <c r="P587" s="31">
        <f t="shared" si="71"/>
        <v>193.79999999999998</v>
      </c>
      <c r="Q587" s="73"/>
      <c r="R587" s="74">
        <f t="shared" si="72"/>
        <v>0</v>
      </c>
      <c r="S587" s="42"/>
      <c r="T587" s="42"/>
      <c r="U587" s="266"/>
    </row>
    <row r="588" spans="1:21" ht="19.5" customHeight="1" thickTop="1" thickBot="1" x14ac:dyDescent="0.3">
      <c r="A588" s="179"/>
      <c r="B588" s="276"/>
      <c r="C588" s="304"/>
      <c r="D588" s="323"/>
      <c r="E588" s="327"/>
      <c r="F588" s="325"/>
      <c r="G588" s="325"/>
      <c r="H588" s="325"/>
      <c r="I588" s="326"/>
      <c r="J588" s="335" t="s">
        <v>31</v>
      </c>
      <c r="K588" s="67" t="s">
        <v>384</v>
      </c>
      <c r="L588" s="58" t="s">
        <v>35</v>
      </c>
      <c r="M588" s="69">
        <v>1.58</v>
      </c>
      <c r="N588" s="29">
        <f t="shared" si="69"/>
        <v>1.8960000000000001</v>
      </c>
      <c r="O588" s="30">
        <f t="shared" si="70"/>
        <v>132.72</v>
      </c>
      <c r="P588" s="31">
        <f t="shared" si="71"/>
        <v>161.16000000000003</v>
      </c>
      <c r="Q588" s="60"/>
      <c r="R588" s="61">
        <f t="shared" si="72"/>
        <v>0</v>
      </c>
      <c r="S588" s="42"/>
      <c r="T588" s="42"/>
      <c r="U588" s="266"/>
    </row>
    <row r="589" spans="1:21" ht="19.5" customHeight="1" thickTop="1" thickBot="1" x14ac:dyDescent="0.3">
      <c r="A589" s="179"/>
      <c r="B589" s="276"/>
      <c r="C589" s="305"/>
      <c r="D589" s="324"/>
      <c r="E589" s="282"/>
      <c r="F589" s="273"/>
      <c r="G589" s="273"/>
      <c r="H589" s="273"/>
      <c r="I589" s="275"/>
      <c r="J589" s="336"/>
      <c r="K589" s="75" t="s">
        <v>384</v>
      </c>
      <c r="L589" s="72" t="s">
        <v>37</v>
      </c>
      <c r="M589" s="76">
        <v>2.0099999999999998</v>
      </c>
      <c r="N589" s="29">
        <f t="shared" si="69"/>
        <v>2.4119999999999999</v>
      </c>
      <c r="O589" s="30">
        <f t="shared" si="70"/>
        <v>168.84</v>
      </c>
      <c r="P589" s="31">
        <f t="shared" si="71"/>
        <v>205.01999999999998</v>
      </c>
      <c r="Q589" s="73"/>
      <c r="R589" s="74">
        <f t="shared" si="72"/>
        <v>0</v>
      </c>
      <c r="S589" s="42"/>
      <c r="T589" s="42"/>
      <c r="U589" s="267"/>
    </row>
    <row r="590" spans="1:21" ht="6.75" customHeight="1" thickTop="1" thickBot="1" x14ac:dyDescent="0.3">
      <c r="A590" s="179"/>
      <c r="B590" s="180"/>
      <c r="C590" s="181"/>
      <c r="D590" s="181"/>
      <c r="E590" s="181"/>
      <c r="F590" s="182"/>
      <c r="G590" s="182"/>
      <c r="H590" s="182"/>
      <c r="I590" s="182"/>
      <c r="J590" s="182"/>
      <c r="K590" s="182"/>
      <c r="L590" s="183"/>
      <c r="M590" s="184"/>
      <c r="N590" s="29"/>
      <c r="O590" s="30"/>
      <c r="P590" s="31"/>
      <c r="Q590" s="187"/>
      <c r="R590" s="188"/>
      <c r="S590" s="42"/>
      <c r="T590" s="42"/>
      <c r="U590" s="189"/>
    </row>
    <row r="591" spans="1:21" ht="26.25" customHeight="1" thickTop="1" thickBot="1" x14ac:dyDescent="0.3">
      <c r="A591" s="179"/>
      <c r="B591" s="276" t="s">
        <v>332</v>
      </c>
      <c r="C591" s="329"/>
      <c r="D591" s="338"/>
      <c r="E591" s="281">
        <v>24515</v>
      </c>
      <c r="F591" s="272" t="s">
        <v>40</v>
      </c>
      <c r="G591" s="272" t="s">
        <v>41</v>
      </c>
      <c r="H591" s="272" t="s">
        <v>42</v>
      </c>
      <c r="I591" s="274" t="s">
        <v>43</v>
      </c>
      <c r="J591" s="335" t="s">
        <v>25</v>
      </c>
      <c r="K591" s="67" t="s">
        <v>385</v>
      </c>
      <c r="L591" s="68" t="s">
        <v>35</v>
      </c>
      <c r="M591" s="69">
        <v>0.77139999999999997</v>
      </c>
      <c r="N591" s="29">
        <f t="shared" si="69"/>
        <v>0.92567999999999995</v>
      </c>
      <c r="O591" s="30">
        <f t="shared" si="70"/>
        <v>64.797600000000003</v>
      </c>
      <c r="P591" s="31">
        <f t="shared" si="71"/>
        <v>78.6828</v>
      </c>
      <c r="Q591" s="70"/>
      <c r="R591" s="71">
        <f t="shared" ref="R591:R596" si="73">Q591*P591</f>
        <v>0</v>
      </c>
      <c r="S591" s="42"/>
      <c r="T591" s="42"/>
      <c r="U591" s="312"/>
    </row>
    <row r="592" spans="1:21" ht="26.25" customHeight="1" thickTop="1" thickBot="1" x14ac:dyDescent="0.3">
      <c r="A592" s="179"/>
      <c r="B592" s="276"/>
      <c r="C592" s="330"/>
      <c r="D592" s="339"/>
      <c r="E592" s="327"/>
      <c r="F592" s="325"/>
      <c r="G592" s="325"/>
      <c r="H592" s="325"/>
      <c r="I592" s="326"/>
      <c r="J592" s="336"/>
      <c r="K592" s="62" t="s">
        <v>385</v>
      </c>
      <c r="L592" s="63" t="s">
        <v>37</v>
      </c>
      <c r="M592" s="64">
        <v>1.0759000000000001</v>
      </c>
      <c r="N592" s="29">
        <f t="shared" si="69"/>
        <v>1.29108</v>
      </c>
      <c r="O592" s="30">
        <f t="shared" si="70"/>
        <v>90.375600000000006</v>
      </c>
      <c r="P592" s="31">
        <f t="shared" si="71"/>
        <v>109.7418</v>
      </c>
      <c r="Q592" s="65"/>
      <c r="R592" s="66">
        <f t="shared" si="73"/>
        <v>0</v>
      </c>
      <c r="S592" s="42"/>
      <c r="T592" s="42"/>
      <c r="U592" s="266"/>
    </row>
    <row r="593" spans="1:21" ht="26.25" customHeight="1" thickTop="1" thickBot="1" x14ac:dyDescent="0.3">
      <c r="A593" s="179"/>
      <c r="B593" s="276"/>
      <c r="C593" s="330"/>
      <c r="D593" s="339"/>
      <c r="E593" s="327"/>
      <c r="F593" s="325"/>
      <c r="G593" s="325"/>
      <c r="H593" s="325"/>
      <c r="I593" s="326"/>
      <c r="J593" s="335" t="s">
        <v>29</v>
      </c>
      <c r="K593" s="67" t="s">
        <v>386</v>
      </c>
      <c r="L593" s="68" t="s">
        <v>35</v>
      </c>
      <c r="M593" s="69">
        <v>0.77139999999999997</v>
      </c>
      <c r="N593" s="29">
        <f t="shared" si="69"/>
        <v>0.92567999999999995</v>
      </c>
      <c r="O593" s="30">
        <f t="shared" si="70"/>
        <v>64.797600000000003</v>
      </c>
      <c r="P593" s="31">
        <f t="shared" si="71"/>
        <v>78.6828</v>
      </c>
      <c r="Q593" s="70"/>
      <c r="R593" s="71">
        <f t="shared" si="73"/>
        <v>0</v>
      </c>
      <c r="S593" s="42"/>
      <c r="T593" s="42"/>
      <c r="U593" s="266"/>
    </row>
    <row r="594" spans="1:21" ht="26.25" customHeight="1" thickTop="1" thickBot="1" x14ac:dyDescent="0.3">
      <c r="A594" s="179"/>
      <c r="B594" s="276"/>
      <c r="C594" s="330"/>
      <c r="D594" s="339"/>
      <c r="E594" s="327"/>
      <c r="F594" s="325"/>
      <c r="G594" s="325"/>
      <c r="H594" s="325"/>
      <c r="I594" s="326"/>
      <c r="J594" s="336"/>
      <c r="K594" s="62" t="s">
        <v>386</v>
      </c>
      <c r="L594" s="72" t="s">
        <v>37</v>
      </c>
      <c r="M594" s="64">
        <v>1.0759000000000001</v>
      </c>
      <c r="N594" s="29">
        <f t="shared" si="69"/>
        <v>1.29108</v>
      </c>
      <c r="O594" s="30">
        <f t="shared" si="70"/>
        <v>90.375600000000006</v>
      </c>
      <c r="P594" s="31">
        <f t="shared" si="71"/>
        <v>109.7418</v>
      </c>
      <c r="Q594" s="73"/>
      <c r="R594" s="74">
        <f t="shared" si="73"/>
        <v>0</v>
      </c>
      <c r="S594" s="42"/>
      <c r="T594" s="42"/>
      <c r="U594" s="266"/>
    </row>
    <row r="595" spans="1:21" ht="26.25" customHeight="1" thickTop="1" thickBot="1" x14ac:dyDescent="0.3">
      <c r="A595" s="179"/>
      <c r="B595" s="276"/>
      <c r="C595" s="330"/>
      <c r="D595" s="339"/>
      <c r="E595" s="327"/>
      <c r="F595" s="325"/>
      <c r="G595" s="325"/>
      <c r="H595" s="325"/>
      <c r="I595" s="326"/>
      <c r="J595" s="335" t="s">
        <v>31</v>
      </c>
      <c r="K595" s="67" t="s">
        <v>387</v>
      </c>
      <c r="L595" s="58" t="s">
        <v>35</v>
      </c>
      <c r="M595" s="69">
        <v>0.95409999999999995</v>
      </c>
      <c r="N595" s="29">
        <f t="shared" si="69"/>
        <v>1.1449199999999999</v>
      </c>
      <c r="O595" s="30">
        <f t="shared" si="70"/>
        <v>80.14439999999999</v>
      </c>
      <c r="P595" s="31">
        <f t="shared" si="71"/>
        <v>97.31819999999999</v>
      </c>
      <c r="Q595" s="60"/>
      <c r="R595" s="61">
        <f t="shared" si="73"/>
        <v>0</v>
      </c>
      <c r="S595" s="42"/>
      <c r="T595" s="42"/>
      <c r="U595" s="266"/>
    </row>
    <row r="596" spans="1:21" ht="26.25" customHeight="1" thickTop="1" thickBot="1" x14ac:dyDescent="0.3">
      <c r="A596" s="179"/>
      <c r="B596" s="276"/>
      <c r="C596" s="337"/>
      <c r="D596" s="280"/>
      <c r="E596" s="282"/>
      <c r="F596" s="273"/>
      <c r="G596" s="273"/>
      <c r="H596" s="273"/>
      <c r="I596" s="275"/>
      <c r="J596" s="336"/>
      <c r="K596" s="75" t="s">
        <v>387</v>
      </c>
      <c r="L596" s="72" t="s">
        <v>37</v>
      </c>
      <c r="M596" s="76">
        <v>1.26875</v>
      </c>
      <c r="N596" s="29">
        <f t="shared" si="69"/>
        <v>1.5225</v>
      </c>
      <c r="O596" s="30">
        <f t="shared" si="70"/>
        <v>106.575</v>
      </c>
      <c r="P596" s="31">
        <f t="shared" si="71"/>
        <v>129.41249999999999</v>
      </c>
      <c r="Q596" s="73"/>
      <c r="R596" s="74">
        <f t="shared" si="73"/>
        <v>0</v>
      </c>
      <c r="S596" s="42"/>
      <c r="T596" s="42"/>
      <c r="U596" s="267"/>
    </row>
    <row r="597" spans="1:21" ht="6.75" customHeight="1" thickTop="1" thickBot="1" x14ac:dyDescent="0.3">
      <c r="A597" s="179"/>
      <c r="B597" s="180"/>
      <c r="C597" s="181"/>
      <c r="D597" s="181"/>
      <c r="E597" s="181"/>
      <c r="F597" s="182"/>
      <c r="G597" s="182"/>
      <c r="H597" s="182"/>
      <c r="I597" s="182"/>
      <c r="J597" s="182"/>
      <c r="K597" s="182"/>
      <c r="L597" s="183"/>
      <c r="M597" s="184"/>
      <c r="N597" s="29"/>
      <c r="O597" s="30"/>
      <c r="P597" s="31"/>
      <c r="Q597" s="187"/>
      <c r="R597" s="188"/>
      <c r="S597" s="42"/>
      <c r="T597" s="42"/>
      <c r="U597" s="189"/>
    </row>
    <row r="598" spans="1:21" ht="19.5" customHeight="1" thickTop="1" thickBot="1" x14ac:dyDescent="0.3">
      <c r="A598" s="179"/>
      <c r="B598" s="276" t="s">
        <v>388</v>
      </c>
      <c r="C598" s="345"/>
      <c r="D598" s="279"/>
      <c r="E598" s="281">
        <v>24510</v>
      </c>
      <c r="F598" s="272" t="s">
        <v>40</v>
      </c>
      <c r="G598" s="272" t="s">
        <v>41</v>
      </c>
      <c r="H598" s="272" t="s">
        <v>42</v>
      </c>
      <c r="I598" s="274" t="s">
        <v>43</v>
      </c>
      <c r="J598" s="335" t="s">
        <v>25</v>
      </c>
      <c r="K598" s="67" t="s">
        <v>389</v>
      </c>
      <c r="L598" s="68" t="s">
        <v>35</v>
      </c>
      <c r="M598" s="69">
        <v>0.5785499999999999</v>
      </c>
      <c r="N598" s="29">
        <f t="shared" si="69"/>
        <v>0.69425999999999988</v>
      </c>
      <c r="O598" s="30">
        <f t="shared" si="70"/>
        <v>48.598199999999991</v>
      </c>
      <c r="P598" s="31">
        <f t="shared" si="71"/>
        <v>59.01209999999999</v>
      </c>
      <c r="Q598" s="70"/>
      <c r="R598" s="71">
        <f t="shared" ref="R598:R603" si="74">Q598*P598</f>
        <v>0</v>
      </c>
      <c r="S598" s="42"/>
      <c r="T598" s="42"/>
      <c r="U598" s="265" t="s">
        <v>390</v>
      </c>
    </row>
    <row r="599" spans="1:21" ht="19.5" customHeight="1" thickTop="1" thickBot="1" x14ac:dyDescent="0.3">
      <c r="A599" s="179"/>
      <c r="B599" s="276"/>
      <c r="C599" s="330"/>
      <c r="D599" s="339"/>
      <c r="E599" s="327"/>
      <c r="F599" s="325"/>
      <c r="G599" s="325"/>
      <c r="H599" s="325"/>
      <c r="I599" s="326"/>
      <c r="J599" s="336"/>
      <c r="K599" s="62" t="s">
        <v>389</v>
      </c>
      <c r="L599" s="63" t="s">
        <v>37</v>
      </c>
      <c r="M599" s="64">
        <v>0.76124999999999998</v>
      </c>
      <c r="N599" s="29">
        <f t="shared" si="69"/>
        <v>0.91349999999999998</v>
      </c>
      <c r="O599" s="30">
        <f t="shared" si="70"/>
        <v>63.945</v>
      </c>
      <c r="P599" s="31">
        <f t="shared" si="71"/>
        <v>77.647499999999994</v>
      </c>
      <c r="Q599" s="65"/>
      <c r="R599" s="66">
        <f t="shared" si="74"/>
        <v>0</v>
      </c>
      <c r="S599" s="42"/>
      <c r="T599" s="42"/>
      <c r="U599" s="266"/>
    </row>
    <row r="600" spans="1:21" ht="19.5" customHeight="1" thickTop="1" thickBot="1" x14ac:dyDescent="0.3">
      <c r="A600" s="179"/>
      <c r="B600" s="276"/>
      <c r="C600" s="330"/>
      <c r="D600" s="339"/>
      <c r="E600" s="327"/>
      <c r="F600" s="325"/>
      <c r="G600" s="325"/>
      <c r="H600" s="325"/>
      <c r="I600" s="326"/>
      <c r="J600" s="335" t="s">
        <v>29</v>
      </c>
      <c r="K600" s="67" t="s">
        <v>391</v>
      </c>
      <c r="L600" s="68" t="s">
        <v>35</v>
      </c>
      <c r="M600" s="69">
        <v>0.5785499999999999</v>
      </c>
      <c r="N600" s="29">
        <f t="shared" si="69"/>
        <v>0.69425999999999988</v>
      </c>
      <c r="O600" s="30">
        <f t="shared" si="70"/>
        <v>48.598199999999991</v>
      </c>
      <c r="P600" s="31">
        <f t="shared" si="71"/>
        <v>59.01209999999999</v>
      </c>
      <c r="Q600" s="70"/>
      <c r="R600" s="71">
        <f t="shared" si="74"/>
        <v>0</v>
      </c>
      <c r="S600" s="42"/>
      <c r="T600" s="42"/>
      <c r="U600" s="266"/>
    </row>
    <row r="601" spans="1:21" ht="19.5" customHeight="1" thickTop="1" thickBot="1" x14ac:dyDescent="0.3">
      <c r="A601" s="179"/>
      <c r="B601" s="276"/>
      <c r="C601" s="330"/>
      <c r="D601" s="339"/>
      <c r="E601" s="327"/>
      <c r="F601" s="325"/>
      <c r="G601" s="325"/>
      <c r="H601" s="325"/>
      <c r="I601" s="326"/>
      <c r="J601" s="336"/>
      <c r="K601" s="62" t="s">
        <v>391</v>
      </c>
      <c r="L601" s="72" t="s">
        <v>37</v>
      </c>
      <c r="M601" s="64">
        <v>0.76124999999999998</v>
      </c>
      <c r="N601" s="29">
        <f t="shared" si="69"/>
        <v>0.91349999999999998</v>
      </c>
      <c r="O601" s="30">
        <f t="shared" si="70"/>
        <v>63.945</v>
      </c>
      <c r="P601" s="31">
        <f t="shared" si="71"/>
        <v>77.647499999999994</v>
      </c>
      <c r="Q601" s="73"/>
      <c r="R601" s="74">
        <f t="shared" si="74"/>
        <v>0</v>
      </c>
      <c r="S601" s="42"/>
      <c r="T601" s="42"/>
      <c r="U601" s="266"/>
    </row>
    <row r="602" spans="1:21" ht="19.5" customHeight="1" thickTop="1" thickBot="1" x14ac:dyDescent="0.3">
      <c r="A602" s="179"/>
      <c r="B602" s="276"/>
      <c r="C602" s="330"/>
      <c r="D602" s="339"/>
      <c r="E602" s="327"/>
      <c r="F602" s="325"/>
      <c r="G602" s="325"/>
      <c r="H602" s="325"/>
      <c r="I602" s="326"/>
      <c r="J602" s="335" t="s">
        <v>31</v>
      </c>
      <c r="K602" s="67" t="s">
        <v>392</v>
      </c>
      <c r="L602" s="58" t="s">
        <v>35</v>
      </c>
      <c r="M602" s="69">
        <v>0.62929999999999997</v>
      </c>
      <c r="N602" s="29">
        <f t="shared" si="69"/>
        <v>0.75515999999999994</v>
      </c>
      <c r="O602" s="30">
        <f t="shared" si="70"/>
        <v>52.861199999999997</v>
      </c>
      <c r="P602" s="31">
        <f t="shared" si="71"/>
        <v>64.188599999999994</v>
      </c>
      <c r="Q602" s="60"/>
      <c r="R602" s="61">
        <f t="shared" si="74"/>
        <v>0</v>
      </c>
      <c r="S602" s="42"/>
      <c r="T602" s="42"/>
      <c r="U602" s="266"/>
    </row>
    <row r="603" spans="1:21" ht="19.5" customHeight="1" thickTop="1" thickBot="1" x14ac:dyDescent="0.3">
      <c r="A603" s="179"/>
      <c r="B603" s="276"/>
      <c r="C603" s="337"/>
      <c r="D603" s="280"/>
      <c r="E603" s="282"/>
      <c r="F603" s="273"/>
      <c r="G603" s="273"/>
      <c r="H603" s="273"/>
      <c r="I603" s="275"/>
      <c r="J603" s="336"/>
      <c r="K603" s="75" t="s">
        <v>392</v>
      </c>
      <c r="L603" s="72" t="s">
        <v>37</v>
      </c>
      <c r="M603" s="76">
        <v>0.81200000000000006</v>
      </c>
      <c r="N603" s="29">
        <f t="shared" si="69"/>
        <v>0.97440000000000004</v>
      </c>
      <c r="O603" s="30">
        <f t="shared" si="70"/>
        <v>68.207999999999998</v>
      </c>
      <c r="P603" s="31">
        <f t="shared" si="71"/>
        <v>82.823999999999998</v>
      </c>
      <c r="Q603" s="73"/>
      <c r="R603" s="74">
        <f t="shared" si="74"/>
        <v>0</v>
      </c>
      <c r="S603" s="42"/>
      <c r="T603" s="42"/>
      <c r="U603" s="267"/>
    </row>
    <row r="604" spans="1:21" ht="6.75" customHeight="1" thickTop="1" thickBot="1" x14ac:dyDescent="0.3">
      <c r="A604" s="179"/>
      <c r="B604" s="180"/>
      <c r="C604" s="181"/>
      <c r="D604" s="181"/>
      <c r="E604" s="181"/>
      <c r="F604" s="182"/>
      <c r="G604" s="182"/>
      <c r="H604" s="182"/>
      <c r="I604" s="182"/>
      <c r="J604" s="182"/>
      <c r="K604" s="182"/>
      <c r="L604" s="183"/>
      <c r="M604" s="184"/>
      <c r="N604" s="29"/>
      <c r="O604" s="30"/>
      <c r="P604" s="31"/>
      <c r="Q604" s="187"/>
      <c r="R604" s="188"/>
      <c r="S604" s="42"/>
      <c r="T604" s="42"/>
      <c r="U604" s="189"/>
    </row>
    <row r="605" spans="1:21" ht="19.5" customHeight="1" thickTop="1" thickBot="1" x14ac:dyDescent="0.3">
      <c r="A605" s="179"/>
      <c r="B605" s="276" t="s">
        <v>388</v>
      </c>
      <c r="C605" s="345"/>
      <c r="D605" s="279"/>
      <c r="E605" s="281">
        <v>24511</v>
      </c>
      <c r="F605" s="272" t="s">
        <v>40</v>
      </c>
      <c r="G605" s="272" t="s">
        <v>41</v>
      </c>
      <c r="H605" s="272" t="s">
        <v>42</v>
      </c>
      <c r="I605" s="274" t="s">
        <v>43</v>
      </c>
      <c r="J605" s="335" t="s">
        <v>25</v>
      </c>
      <c r="K605" s="67" t="s">
        <v>393</v>
      </c>
      <c r="L605" s="68" t="s">
        <v>35</v>
      </c>
      <c r="M605" s="69">
        <v>0.5785499999999999</v>
      </c>
      <c r="N605" s="29">
        <f t="shared" si="69"/>
        <v>0.69425999999999988</v>
      </c>
      <c r="O605" s="30">
        <f t="shared" si="70"/>
        <v>48.598199999999991</v>
      </c>
      <c r="P605" s="31">
        <f t="shared" si="71"/>
        <v>59.01209999999999</v>
      </c>
      <c r="Q605" s="70"/>
      <c r="R605" s="71">
        <f t="shared" ref="R605:R610" si="75">Q605*P605</f>
        <v>0</v>
      </c>
      <c r="S605" s="42"/>
      <c r="T605" s="42"/>
      <c r="U605" s="265" t="s">
        <v>394</v>
      </c>
    </row>
    <row r="606" spans="1:21" ht="19.5" customHeight="1" thickTop="1" thickBot="1" x14ac:dyDescent="0.3">
      <c r="A606" s="179"/>
      <c r="B606" s="276"/>
      <c r="C606" s="330"/>
      <c r="D606" s="339"/>
      <c r="E606" s="327"/>
      <c r="F606" s="325"/>
      <c r="G606" s="325"/>
      <c r="H606" s="325"/>
      <c r="I606" s="326"/>
      <c r="J606" s="336"/>
      <c r="K606" s="62" t="s">
        <v>393</v>
      </c>
      <c r="L606" s="63" t="s">
        <v>37</v>
      </c>
      <c r="M606" s="64">
        <v>0.76124999999999998</v>
      </c>
      <c r="N606" s="29">
        <f t="shared" si="69"/>
        <v>0.91349999999999998</v>
      </c>
      <c r="O606" s="30">
        <f t="shared" si="70"/>
        <v>63.945</v>
      </c>
      <c r="P606" s="31">
        <f t="shared" si="71"/>
        <v>77.647499999999994</v>
      </c>
      <c r="Q606" s="65"/>
      <c r="R606" s="66">
        <f t="shared" si="75"/>
        <v>0</v>
      </c>
      <c r="S606" s="42"/>
      <c r="T606" s="42"/>
      <c r="U606" s="266"/>
    </row>
    <row r="607" spans="1:21" ht="19.5" customHeight="1" thickTop="1" thickBot="1" x14ac:dyDescent="0.3">
      <c r="A607" s="179"/>
      <c r="B607" s="276"/>
      <c r="C607" s="330"/>
      <c r="D607" s="339"/>
      <c r="E607" s="327"/>
      <c r="F607" s="325"/>
      <c r="G607" s="325"/>
      <c r="H607" s="325"/>
      <c r="I607" s="326"/>
      <c r="J607" s="335" t="s">
        <v>29</v>
      </c>
      <c r="K607" s="67" t="s">
        <v>395</v>
      </c>
      <c r="L607" s="68" t="s">
        <v>35</v>
      </c>
      <c r="M607" s="69">
        <v>0.5785499999999999</v>
      </c>
      <c r="N607" s="29">
        <f t="shared" si="69"/>
        <v>0.69425999999999988</v>
      </c>
      <c r="O607" s="30">
        <f t="shared" si="70"/>
        <v>48.598199999999991</v>
      </c>
      <c r="P607" s="31">
        <f t="shared" si="71"/>
        <v>59.01209999999999</v>
      </c>
      <c r="Q607" s="70"/>
      <c r="R607" s="71">
        <f t="shared" si="75"/>
        <v>0</v>
      </c>
      <c r="S607" s="42"/>
      <c r="T607" s="42"/>
      <c r="U607" s="266"/>
    </row>
    <row r="608" spans="1:21" ht="19.5" customHeight="1" thickTop="1" thickBot="1" x14ac:dyDescent="0.3">
      <c r="A608" s="179"/>
      <c r="B608" s="276"/>
      <c r="C608" s="330"/>
      <c r="D608" s="339"/>
      <c r="E608" s="327"/>
      <c r="F608" s="325"/>
      <c r="G608" s="325"/>
      <c r="H608" s="325"/>
      <c r="I608" s="326"/>
      <c r="J608" s="336"/>
      <c r="K608" s="62" t="s">
        <v>395</v>
      </c>
      <c r="L608" s="72" t="s">
        <v>37</v>
      </c>
      <c r="M608" s="64">
        <v>0.76124999999999998</v>
      </c>
      <c r="N608" s="29">
        <f t="shared" si="69"/>
        <v>0.91349999999999998</v>
      </c>
      <c r="O608" s="30">
        <f t="shared" si="70"/>
        <v>63.945</v>
      </c>
      <c r="P608" s="31">
        <f t="shared" si="71"/>
        <v>77.647499999999994</v>
      </c>
      <c r="Q608" s="73"/>
      <c r="R608" s="74">
        <f t="shared" si="75"/>
        <v>0</v>
      </c>
      <c r="S608" s="42"/>
      <c r="T608" s="42"/>
      <c r="U608" s="266"/>
    </row>
    <row r="609" spans="1:21" ht="19.5" customHeight="1" thickTop="1" thickBot="1" x14ac:dyDescent="0.3">
      <c r="A609" s="179"/>
      <c r="B609" s="276"/>
      <c r="C609" s="330"/>
      <c r="D609" s="339"/>
      <c r="E609" s="327"/>
      <c r="F609" s="325"/>
      <c r="G609" s="325"/>
      <c r="H609" s="325"/>
      <c r="I609" s="326"/>
      <c r="J609" s="335" t="s">
        <v>31</v>
      </c>
      <c r="K609" s="67" t="s">
        <v>396</v>
      </c>
      <c r="L609" s="58" t="s">
        <v>35</v>
      </c>
      <c r="M609" s="69">
        <v>0.62929999999999997</v>
      </c>
      <c r="N609" s="29">
        <f t="shared" si="69"/>
        <v>0.75515999999999994</v>
      </c>
      <c r="O609" s="30">
        <f t="shared" si="70"/>
        <v>52.861199999999997</v>
      </c>
      <c r="P609" s="31">
        <f t="shared" si="71"/>
        <v>64.188599999999994</v>
      </c>
      <c r="Q609" s="60"/>
      <c r="R609" s="61">
        <f t="shared" si="75"/>
        <v>0</v>
      </c>
      <c r="S609" s="42"/>
      <c r="T609" s="42"/>
      <c r="U609" s="266"/>
    </row>
    <row r="610" spans="1:21" ht="19.5" customHeight="1" thickTop="1" thickBot="1" x14ac:dyDescent="0.3">
      <c r="A610" s="179"/>
      <c r="B610" s="276"/>
      <c r="C610" s="337"/>
      <c r="D610" s="280"/>
      <c r="E610" s="282"/>
      <c r="F610" s="273"/>
      <c r="G610" s="273"/>
      <c r="H610" s="273"/>
      <c r="I610" s="275"/>
      <c r="J610" s="336"/>
      <c r="K610" s="75" t="s">
        <v>396</v>
      </c>
      <c r="L610" s="72" t="s">
        <v>37</v>
      </c>
      <c r="M610" s="76">
        <v>0.81200000000000006</v>
      </c>
      <c r="N610" s="29">
        <f t="shared" si="69"/>
        <v>0.97440000000000004</v>
      </c>
      <c r="O610" s="30">
        <f t="shared" si="70"/>
        <v>68.207999999999998</v>
      </c>
      <c r="P610" s="31">
        <f t="shared" si="71"/>
        <v>82.823999999999998</v>
      </c>
      <c r="Q610" s="73"/>
      <c r="R610" s="74">
        <f t="shared" si="75"/>
        <v>0</v>
      </c>
      <c r="S610" s="42"/>
      <c r="T610" s="42"/>
      <c r="U610" s="267"/>
    </row>
    <row r="611" spans="1:21" ht="6.75" customHeight="1" thickTop="1" thickBot="1" x14ac:dyDescent="0.3">
      <c r="A611" s="179"/>
      <c r="B611" s="180"/>
      <c r="C611" s="181"/>
      <c r="D611" s="181"/>
      <c r="E611" s="181"/>
      <c r="F611" s="182"/>
      <c r="G611" s="182"/>
      <c r="H611" s="182"/>
      <c r="I611" s="182"/>
      <c r="J611" s="182"/>
      <c r="K611" s="182"/>
      <c r="L611" s="183"/>
      <c r="M611" s="184"/>
      <c r="N611" s="29"/>
      <c r="O611" s="30"/>
      <c r="P611" s="31"/>
      <c r="Q611" s="187"/>
      <c r="R611" s="188"/>
      <c r="S611" s="42"/>
      <c r="T611" s="42"/>
      <c r="U611" s="189"/>
    </row>
    <row r="612" spans="1:21" ht="19.5" customHeight="1" thickTop="1" thickBot="1" x14ac:dyDescent="0.3">
      <c r="A612" s="179"/>
      <c r="B612" s="276" t="s">
        <v>388</v>
      </c>
      <c r="C612" s="345"/>
      <c r="D612" s="279"/>
      <c r="E612" s="281">
        <v>24512</v>
      </c>
      <c r="F612" s="272" t="s">
        <v>40</v>
      </c>
      <c r="G612" s="272" t="s">
        <v>41</v>
      </c>
      <c r="H612" s="272" t="s">
        <v>42</v>
      </c>
      <c r="I612" s="274" t="s">
        <v>43</v>
      </c>
      <c r="J612" s="335" t="s">
        <v>25</v>
      </c>
      <c r="K612" s="67" t="s">
        <v>397</v>
      </c>
      <c r="L612" s="68" t="s">
        <v>35</v>
      </c>
      <c r="M612" s="69">
        <v>0.5785499999999999</v>
      </c>
      <c r="N612" s="29">
        <f t="shared" si="69"/>
        <v>0.69425999999999988</v>
      </c>
      <c r="O612" s="30">
        <f t="shared" si="70"/>
        <v>48.598199999999991</v>
      </c>
      <c r="P612" s="31">
        <f t="shared" si="71"/>
        <v>59.01209999999999</v>
      </c>
      <c r="Q612" s="70"/>
      <c r="R612" s="71">
        <f t="shared" ref="R612:R617" si="76">Q612*P612</f>
        <v>0</v>
      </c>
      <c r="S612" s="42"/>
      <c r="T612" s="42"/>
      <c r="U612" s="265" t="s">
        <v>398</v>
      </c>
    </row>
    <row r="613" spans="1:21" ht="19.5" customHeight="1" thickTop="1" thickBot="1" x14ac:dyDescent="0.3">
      <c r="A613" s="179"/>
      <c r="B613" s="276"/>
      <c r="C613" s="330"/>
      <c r="D613" s="339"/>
      <c r="E613" s="327"/>
      <c r="F613" s="325"/>
      <c r="G613" s="325"/>
      <c r="H613" s="325"/>
      <c r="I613" s="326"/>
      <c r="J613" s="336"/>
      <c r="K613" s="62" t="s">
        <v>397</v>
      </c>
      <c r="L613" s="63" t="s">
        <v>37</v>
      </c>
      <c r="M613" s="64">
        <v>0.76124999999999998</v>
      </c>
      <c r="N613" s="29">
        <f t="shared" si="69"/>
        <v>0.91349999999999998</v>
      </c>
      <c r="O613" s="30">
        <f t="shared" si="70"/>
        <v>63.945</v>
      </c>
      <c r="P613" s="31">
        <f t="shared" si="71"/>
        <v>77.647499999999994</v>
      </c>
      <c r="Q613" s="65"/>
      <c r="R613" s="66">
        <f t="shared" si="76"/>
        <v>0</v>
      </c>
      <c r="S613" s="42"/>
      <c r="T613" s="42"/>
      <c r="U613" s="266"/>
    </row>
    <row r="614" spans="1:21" ht="19.5" customHeight="1" thickTop="1" thickBot="1" x14ac:dyDescent="0.3">
      <c r="A614" s="179"/>
      <c r="B614" s="276"/>
      <c r="C614" s="330"/>
      <c r="D614" s="339"/>
      <c r="E614" s="327"/>
      <c r="F614" s="325"/>
      <c r="G614" s="325"/>
      <c r="H614" s="325"/>
      <c r="I614" s="326"/>
      <c r="J614" s="335" t="s">
        <v>29</v>
      </c>
      <c r="K614" s="67" t="s">
        <v>399</v>
      </c>
      <c r="L614" s="68" t="s">
        <v>35</v>
      </c>
      <c r="M614" s="69">
        <v>0.5785499999999999</v>
      </c>
      <c r="N614" s="29">
        <f t="shared" si="69"/>
        <v>0.69425999999999988</v>
      </c>
      <c r="O614" s="30">
        <f t="shared" si="70"/>
        <v>48.598199999999991</v>
      </c>
      <c r="P614" s="31">
        <f t="shared" si="71"/>
        <v>59.01209999999999</v>
      </c>
      <c r="Q614" s="70"/>
      <c r="R614" s="71">
        <f t="shared" si="76"/>
        <v>0</v>
      </c>
      <c r="S614" s="42"/>
      <c r="T614" s="42"/>
      <c r="U614" s="266"/>
    </row>
    <row r="615" spans="1:21" ht="19.5" customHeight="1" thickTop="1" thickBot="1" x14ac:dyDescent="0.3">
      <c r="A615" s="179"/>
      <c r="B615" s="276"/>
      <c r="C615" s="330"/>
      <c r="D615" s="339"/>
      <c r="E615" s="327"/>
      <c r="F615" s="325"/>
      <c r="G615" s="325"/>
      <c r="H615" s="325"/>
      <c r="I615" s="326"/>
      <c r="J615" s="336"/>
      <c r="K615" s="62" t="s">
        <v>399</v>
      </c>
      <c r="L615" s="72" t="s">
        <v>37</v>
      </c>
      <c r="M615" s="64">
        <v>0.76124999999999998</v>
      </c>
      <c r="N615" s="29">
        <f t="shared" si="69"/>
        <v>0.91349999999999998</v>
      </c>
      <c r="O615" s="30">
        <f t="shared" si="70"/>
        <v>63.945</v>
      </c>
      <c r="P615" s="31">
        <f t="shared" si="71"/>
        <v>77.647499999999994</v>
      </c>
      <c r="Q615" s="73"/>
      <c r="R615" s="74">
        <f t="shared" si="76"/>
        <v>0</v>
      </c>
      <c r="S615" s="42"/>
      <c r="T615" s="42"/>
      <c r="U615" s="266"/>
    </row>
    <row r="616" spans="1:21" ht="19.5" customHeight="1" thickTop="1" thickBot="1" x14ac:dyDescent="0.3">
      <c r="A616" s="179"/>
      <c r="B616" s="276"/>
      <c r="C616" s="330"/>
      <c r="D616" s="339"/>
      <c r="E616" s="327"/>
      <c r="F616" s="325"/>
      <c r="G616" s="325"/>
      <c r="H616" s="325"/>
      <c r="I616" s="326"/>
      <c r="J616" s="335" t="s">
        <v>31</v>
      </c>
      <c r="K616" s="67" t="s">
        <v>400</v>
      </c>
      <c r="L616" s="58" t="s">
        <v>35</v>
      </c>
      <c r="M616" s="69">
        <v>0.62929999999999997</v>
      </c>
      <c r="N616" s="29">
        <f t="shared" si="69"/>
        <v>0.75515999999999994</v>
      </c>
      <c r="O616" s="30">
        <f t="shared" si="70"/>
        <v>52.861199999999997</v>
      </c>
      <c r="P616" s="31">
        <f t="shared" si="71"/>
        <v>64.188599999999994</v>
      </c>
      <c r="Q616" s="60"/>
      <c r="R616" s="61">
        <f t="shared" si="76"/>
        <v>0</v>
      </c>
      <c r="S616" s="42"/>
      <c r="T616" s="42"/>
      <c r="U616" s="266"/>
    </row>
    <row r="617" spans="1:21" ht="19.5" customHeight="1" thickTop="1" thickBot="1" x14ac:dyDescent="0.3">
      <c r="A617" s="179"/>
      <c r="B617" s="276"/>
      <c r="C617" s="337"/>
      <c r="D617" s="280"/>
      <c r="E617" s="282"/>
      <c r="F617" s="273"/>
      <c r="G617" s="273"/>
      <c r="H617" s="273"/>
      <c r="I617" s="275"/>
      <c r="J617" s="336"/>
      <c r="K617" s="75" t="s">
        <v>400</v>
      </c>
      <c r="L617" s="72" t="s">
        <v>37</v>
      </c>
      <c r="M617" s="76">
        <v>0.81200000000000006</v>
      </c>
      <c r="N617" s="29">
        <f t="shared" si="69"/>
        <v>0.97440000000000004</v>
      </c>
      <c r="O617" s="30">
        <f t="shared" si="70"/>
        <v>68.207999999999998</v>
      </c>
      <c r="P617" s="31">
        <f t="shared" si="71"/>
        <v>82.823999999999998</v>
      </c>
      <c r="Q617" s="73"/>
      <c r="R617" s="74">
        <f t="shared" si="76"/>
        <v>0</v>
      </c>
      <c r="S617" s="42"/>
      <c r="T617" s="42"/>
      <c r="U617" s="267"/>
    </row>
    <row r="618" spans="1:21" ht="6.75" customHeight="1" thickTop="1" thickBot="1" x14ac:dyDescent="0.3">
      <c r="A618" s="179"/>
      <c r="B618" s="180"/>
      <c r="C618" s="181"/>
      <c r="D618" s="181"/>
      <c r="E618" s="181"/>
      <c r="F618" s="182"/>
      <c r="G618" s="182"/>
      <c r="H618" s="182"/>
      <c r="I618" s="182"/>
      <c r="J618" s="182"/>
      <c r="K618" s="182"/>
      <c r="L618" s="183"/>
      <c r="M618" s="184"/>
      <c r="N618" s="29"/>
      <c r="O618" s="30"/>
      <c r="P618" s="31"/>
      <c r="Q618" s="187"/>
      <c r="R618" s="188"/>
      <c r="S618" s="42"/>
      <c r="T618" s="42"/>
      <c r="U618" s="189"/>
    </row>
    <row r="619" spans="1:21" ht="19.5" customHeight="1" thickTop="1" thickBot="1" x14ac:dyDescent="0.3">
      <c r="A619" s="179"/>
      <c r="B619" s="276" t="s">
        <v>388</v>
      </c>
      <c r="C619" s="345"/>
      <c r="D619" s="279"/>
      <c r="E619" s="281">
        <v>24513</v>
      </c>
      <c r="F619" s="272" t="s">
        <v>40</v>
      </c>
      <c r="G619" s="272" t="s">
        <v>41</v>
      </c>
      <c r="H619" s="272" t="s">
        <v>42</v>
      </c>
      <c r="I619" s="274" t="s">
        <v>43</v>
      </c>
      <c r="J619" s="335" t="s">
        <v>25</v>
      </c>
      <c r="K619" s="67" t="s">
        <v>401</v>
      </c>
      <c r="L619" s="68" t="s">
        <v>35</v>
      </c>
      <c r="M619" s="69">
        <v>0.5785499999999999</v>
      </c>
      <c r="N619" s="29">
        <f t="shared" si="69"/>
        <v>0.69425999999999988</v>
      </c>
      <c r="O619" s="30">
        <f t="shared" si="70"/>
        <v>48.598199999999991</v>
      </c>
      <c r="P619" s="31">
        <f t="shared" si="71"/>
        <v>59.01209999999999</v>
      </c>
      <c r="Q619" s="70"/>
      <c r="R619" s="71">
        <f t="shared" ref="R619:R624" si="77">Q619*P619</f>
        <v>0</v>
      </c>
      <c r="S619" s="42"/>
      <c r="T619" s="42"/>
      <c r="U619" s="265" t="s">
        <v>402</v>
      </c>
    </row>
    <row r="620" spans="1:21" ht="19.5" customHeight="1" thickTop="1" thickBot="1" x14ac:dyDescent="0.3">
      <c r="A620" s="179"/>
      <c r="B620" s="276"/>
      <c r="C620" s="330"/>
      <c r="D620" s="339"/>
      <c r="E620" s="327"/>
      <c r="F620" s="325"/>
      <c r="G620" s="325"/>
      <c r="H620" s="325"/>
      <c r="I620" s="326"/>
      <c r="J620" s="336"/>
      <c r="K620" s="62" t="s">
        <v>401</v>
      </c>
      <c r="L620" s="63" t="s">
        <v>37</v>
      </c>
      <c r="M620" s="64">
        <v>0.76124999999999998</v>
      </c>
      <c r="N620" s="29">
        <f t="shared" si="69"/>
        <v>0.91349999999999998</v>
      </c>
      <c r="O620" s="30">
        <f t="shared" si="70"/>
        <v>63.945</v>
      </c>
      <c r="P620" s="31">
        <f t="shared" si="71"/>
        <v>77.647499999999994</v>
      </c>
      <c r="Q620" s="65"/>
      <c r="R620" s="66">
        <f t="shared" si="77"/>
        <v>0</v>
      </c>
      <c r="S620" s="42"/>
      <c r="T620" s="42"/>
      <c r="U620" s="266"/>
    </row>
    <row r="621" spans="1:21" ht="19.5" customHeight="1" thickTop="1" thickBot="1" x14ac:dyDescent="0.3">
      <c r="A621" s="179"/>
      <c r="B621" s="276"/>
      <c r="C621" s="330"/>
      <c r="D621" s="339"/>
      <c r="E621" s="327"/>
      <c r="F621" s="325"/>
      <c r="G621" s="325"/>
      <c r="H621" s="325"/>
      <c r="I621" s="326"/>
      <c r="J621" s="335" t="s">
        <v>29</v>
      </c>
      <c r="K621" s="67" t="s">
        <v>403</v>
      </c>
      <c r="L621" s="68" t="s">
        <v>35</v>
      </c>
      <c r="M621" s="69">
        <v>0.5785499999999999</v>
      </c>
      <c r="N621" s="29">
        <f t="shared" si="69"/>
        <v>0.69425999999999988</v>
      </c>
      <c r="O621" s="30">
        <f t="shared" si="70"/>
        <v>48.598199999999991</v>
      </c>
      <c r="P621" s="31">
        <f t="shared" si="71"/>
        <v>59.01209999999999</v>
      </c>
      <c r="Q621" s="70"/>
      <c r="R621" s="71">
        <f t="shared" si="77"/>
        <v>0</v>
      </c>
      <c r="S621" s="42"/>
      <c r="T621" s="42"/>
      <c r="U621" s="266"/>
    </row>
    <row r="622" spans="1:21" ht="19.5" customHeight="1" thickTop="1" thickBot="1" x14ac:dyDescent="0.3">
      <c r="A622" s="179"/>
      <c r="B622" s="276"/>
      <c r="C622" s="330"/>
      <c r="D622" s="339"/>
      <c r="E622" s="327"/>
      <c r="F622" s="325"/>
      <c r="G622" s="325"/>
      <c r="H622" s="325"/>
      <c r="I622" s="326"/>
      <c r="J622" s="336"/>
      <c r="K622" s="62" t="s">
        <v>403</v>
      </c>
      <c r="L622" s="72" t="s">
        <v>37</v>
      </c>
      <c r="M622" s="64">
        <v>0.76124999999999998</v>
      </c>
      <c r="N622" s="29">
        <f t="shared" si="69"/>
        <v>0.91349999999999998</v>
      </c>
      <c r="O622" s="30">
        <f t="shared" si="70"/>
        <v>63.945</v>
      </c>
      <c r="P622" s="31">
        <f t="shared" si="71"/>
        <v>77.647499999999994</v>
      </c>
      <c r="Q622" s="73"/>
      <c r="R622" s="74">
        <f t="shared" si="77"/>
        <v>0</v>
      </c>
      <c r="S622" s="42"/>
      <c r="T622" s="42"/>
      <c r="U622" s="266"/>
    </row>
    <row r="623" spans="1:21" ht="19.5" customHeight="1" thickTop="1" thickBot="1" x14ac:dyDescent="0.3">
      <c r="A623" s="179"/>
      <c r="B623" s="276"/>
      <c r="C623" s="330"/>
      <c r="D623" s="339"/>
      <c r="E623" s="327"/>
      <c r="F623" s="325"/>
      <c r="G623" s="325"/>
      <c r="H623" s="325"/>
      <c r="I623" s="326"/>
      <c r="J623" s="335" t="s">
        <v>31</v>
      </c>
      <c r="K623" s="67" t="s">
        <v>404</v>
      </c>
      <c r="L623" s="58" t="s">
        <v>35</v>
      </c>
      <c r="M623" s="69">
        <v>0.62929999999999997</v>
      </c>
      <c r="N623" s="29">
        <f t="shared" si="69"/>
        <v>0.75515999999999994</v>
      </c>
      <c r="O623" s="30">
        <f t="shared" si="70"/>
        <v>52.861199999999997</v>
      </c>
      <c r="P623" s="31">
        <f t="shared" si="71"/>
        <v>64.188599999999994</v>
      </c>
      <c r="Q623" s="60"/>
      <c r="R623" s="61">
        <f t="shared" si="77"/>
        <v>0</v>
      </c>
      <c r="S623" s="42"/>
      <c r="T623" s="42"/>
      <c r="U623" s="266"/>
    </row>
    <row r="624" spans="1:21" ht="19.5" customHeight="1" thickTop="1" thickBot="1" x14ac:dyDescent="0.3">
      <c r="A624" s="179"/>
      <c r="B624" s="276"/>
      <c r="C624" s="337"/>
      <c r="D624" s="280"/>
      <c r="E624" s="282"/>
      <c r="F624" s="273"/>
      <c r="G624" s="273"/>
      <c r="H624" s="273"/>
      <c r="I624" s="275"/>
      <c r="J624" s="336"/>
      <c r="K624" s="75" t="s">
        <v>404</v>
      </c>
      <c r="L624" s="72" t="s">
        <v>37</v>
      </c>
      <c r="M624" s="76">
        <v>0.81200000000000006</v>
      </c>
      <c r="N624" s="29">
        <f t="shared" si="69"/>
        <v>0.97440000000000004</v>
      </c>
      <c r="O624" s="30">
        <f t="shared" si="70"/>
        <v>68.207999999999998</v>
      </c>
      <c r="P624" s="31">
        <f t="shared" si="71"/>
        <v>82.823999999999998</v>
      </c>
      <c r="Q624" s="73"/>
      <c r="R624" s="74">
        <f t="shared" si="77"/>
        <v>0</v>
      </c>
      <c r="S624" s="42"/>
      <c r="T624" s="42"/>
      <c r="U624" s="267"/>
    </row>
    <row r="625" spans="1:21" ht="6.75" customHeight="1" thickTop="1" thickBot="1" x14ac:dyDescent="0.3">
      <c r="A625" s="179"/>
      <c r="B625" s="180"/>
      <c r="C625" s="181"/>
      <c r="D625" s="181"/>
      <c r="E625" s="181"/>
      <c r="F625" s="182"/>
      <c r="G625" s="182"/>
      <c r="H625" s="182"/>
      <c r="I625" s="182"/>
      <c r="J625" s="182"/>
      <c r="K625" s="182"/>
      <c r="L625" s="183"/>
      <c r="M625" s="184"/>
      <c r="N625" s="29"/>
      <c r="O625" s="30"/>
      <c r="P625" s="31"/>
      <c r="Q625" s="187"/>
      <c r="R625" s="188"/>
      <c r="S625" s="42"/>
      <c r="T625" s="42"/>
      <c r="U625" s="189"/>
    </row>
    <row r="626" spans="1:21" ht="19.5" customHeight="1" thickTop="1" thickBot="1" x14ac:dyDescent="0.3">
      <c r="A626" s="179"/>
      <c r="B626" s="276" t="s">
        <v>388</v>
      </c>
      <c r="C626" s="345"/>
      <c r="D626" s="279"/>
      <c r="E626" s="281">
        <v>24514</v>
      </c>
      <c r="F626" s="272" t="s">
        <v>40</v>
      </c>
      <c r="G626" s="272" t="s">
        <v>41</v>
      </c>
      <c r="H626" s="272" t="s">
        <v>42</v>
      </c>
      <c r="I626" s="274" t="s">
        <v>43</v>
      </c>
      <c r="J626" s="335" t="s">
        <v>25</v>
      </c>
      <c r="K626" s="67" t="s">
        <v>405</v>
      </c>
      <c r="L626" s="68" t="s">
        <v>35</v>
      </c>
      <c r="M626" s="69">
        <v>0.5785499999999999</v>
      </c>
      <c r="N626" s="29">
        <f t="shared" si="69"/>
        <v>0.69425999999999988</v>
      </c>
      <c r="O626" s="30">
        <f t="shared" si="70"/>
        <v>48.598199999999991</v>
      </c>
      <c r="P626" s="31">
        <f t="shared" si="71"/>
        <v>59.01209999999999</v>
      </c>
      <c r="Q626" s="70"/>
      <c r="R626" s="71">
        <f t="shared" ref="R626:R631" si="78">Q626*P626</f>
        <v>0</v>
      </c>
      <c r="S626" s="42"/>
      <c r="T626" s="42"/>
      <c r="U626" s="265" t="s">
        <v>406</v>
      </c>
    </row>
    <row r="627" spans="1:21" ht="19.5" customHeight="1" thickTop="1" thickBot="1" x14ac:dyDescent="0.3">
      <c r="A627" s="179"/>
      <c r="B627" s="276"/>
      <c r="C627" s="330"/>
      <c r="D627" s="339"/>
      <c r="E627" s="327"/>
      <c r="F627" s="325"/>
      <c r="G627" s="325"/>
      <c r="H627" s="325"/>
      <c r="I627" s="326"/>
      <c r="J627" s="336"/>
      <c r="K627" s="62" t="s">
        <v>405</v>
      </c>
      <c r="L627" s="63" t="s">
        <v>37</v>
      </c>
      <c r="M627" s="64">
        <v>0.76124999999999998</v>
      </c>
      <c r="N627" s="29">
        <f t="shared" si="69"/>
        <v>0.91349999999999998</v>
      </c>
      <c r="O627" s="30">
        <f t="shared" si="70"/>
        <v>63.945</v>
      </c>
      <c r="P627" s="31">
        <f t="shared" si="71"/>
        <v>77.647499999999994</v>
      </c>
      <c r="Q627" s="65"/>
      <c r="R627" s="66">
        <f t="shared" si="78"/>
        <v>0</v>
      </c>
      <c r="S627" s="42"/>
      <c r="T627" s="42"/>
      <c r="U627" s="266"/>
    </row>
    <row r="628" spans="1:21" ht="19.5" customHeight="1" thickTop="1" thickBot="1" x14ac:dyDescent="0.3">
      <c r="A628" s="179"/>
      <c r="B628" s="276"/>
      <c r="C628" s="330"/>
      <c r="D628" s="339"/>
      <c r="E628" s="327"/>
      <c r="F628" s="325"/>
      <c r="G628" s="325"/>
      <c r="H628" s="325"/>
      <c r="I628" s="326"/>
      <c r="J628" s="335" t="s">
        <v>29</v>
      </c>
      <c r="K628" s="67" t="s">
        <v>407</v>
      </c>
      <c r="L628" s="68" t="s">
        <v>35</v>
      </c>
      <c r="M628" s="69">
        <v>0.5785499999999999</v>
      </c>
      <c r="N628" s="29">
        <f t="shared" si="69"/>
        <v>0.69425999999999988</v>
      </c>
      <c r="O628" s="30">
        <f t="shared" si="70"/>
        <v>48.598199999999991</v>
      </c>
      <c r="P628" s="31">
        <f t="shared" si="71"/>
        <v>59.01209999999999</v>
      </c>
      <c r="Q628" s="70"/>
      <c r="R628" s="71">
        <f t="shared" si="78"/>
        <v>0</v>
      </c>
      <c r="S628" s="42"/>
      <c r="T628" s="42"/>
      <c r="U628" s="266"/>
    </row>
    <row r="629" spans="1:21" ht="19.5" customHeight="1" thickTop="1" thickBot="1" x14ac:dyDescent="0.3">
      <c r="A629" s="179"/>
      <c r="B629" s="276"/>
      <c r="C629" s="330"/>
      <c r="D629" s="339"/>
      <c r="E629" s="327"/>
      <c r="F629" s="325"/>
      <c r="G629" s="325"/>
      <c r="H629" s="325"/>
      <c r="I629" s="326"/>
      <c r="J629" s="336"/>
      <c r="K629" s="62" t="s">
        <v>407</v>
      </c>
      <c r="L629" s="72" t="s">
        <v>37</v>
      </c>
      <c r="M629" s="64">
        <v>0.76124999999999998</v>
      </c>
      <c r="N629" s="29">
        <f t="shared" si="69"/>
        <v>0.91349999999999998</v>
      </c>
      <c r="O629" s="30">
        <f t="shared" si="70"/>
        <v>63.945</v>
      </c>
      <c r="P629" s="31">
        <f t="shared" si="71"/>
        <v>77.647499999999994</v>
      </c>
      <c r="Q629" s="73"/>
      <c r="R629" s="74">
        <f t="shared" si="78"/>
        <v>0</v>
      </c>
      <c r="S629" s="42"/>
      <c r="T629" s="42"/>
      <c r="U629" s="266"/>
    </row>
    <row r="630" spans="1:21" ht="19.5" customHeight="1" thickTop="1" thickBot="1" x14ac:dyDescent="0.3">
      <c r="A630" s="179"/>
      <c r="B630" s="276"/>
      <c r="C630" s="330"/>
      <c r="D630" s="339"/>
      <c r="E630" s="327"/>
      <c r="F630" s="325"/>
      <c r="G630" s="325"/>
      <c r="H630" s="325"/>
      <c r="I630" s="326"/>
      <c r="J630" s="335" t="s">
        <v>31</v>
      </c>
      <c r="K630" s="67" t="s">
        <v>408</v>
      </c>
      <c r="L630" s="58" t="s">
        <v>35</v>
      </c>
      <c r="M630" s="69">
        <v>0.62929999999999997</v>
      </c>
      <c r="N630" s="29">
        <f t="shared" si="69"/>
        <v>0.75515999999999994</v>
      </c>
      <c r="O630" s="30">
        <f t="shared" si="70"/>
        <v>52.861199999999997</v>
      </c>
      <c r="P630" s="31">
        <f t="shared" si="71"/>
        <v>64.188599999999994</v>
      </c>
      <c r="Q630" s="60"/>
      <c r="R630" s="61">
        <f t="shared" si="78"/>
        <v>0</v>
      </c>
      <c r="S630" s="42"/>
      <c r="T630" s="42"/>
      <c r="U630" s="266"/>
    </row>
    <row r="631" spans="1:21" ht="19.5" customHeight="1" thickTop="1" thickBot="1" x14ac:dyDescent="0.3">
      <c r="A631" s="179"/>
      <c r="B631" s="276"/>
      <c r="C631" s="337"/>
      <c r="D631" s="280"/>
      <c r="E631" s="282"/>
      <c r="F631" s="273"/>
      <c r="G631" s="273"/>
      <c r="H631" s="273"/>
      <c r="I631" s="275"/>
      <c r="J631" s="336"/>
      <c r="K631" s="75" t="s">
        <v>408</v>
      </c>
      <c r="L631" s="72" t="s">
        <v>37</v>
      </c>
      <c r="M631" s="76">
        <v>0.81200000000000006</v>
      </c>
      <c r="N631" s="29">
        <f t="shared" si="69"/>
        <v>0.97440000000000004</v>
      </c>
      <c r="O631" s="30">
        <f t="shared" si="70"/>
        <v>68.207999999999998</v>
      </c>
      <c r="P631" s="31">
        <f t="shared" si="71"/>
        <v>82.823999999999998</v>
      </c>
      <c r="Q631" s="73"/>
      <c r="R631" s="74">
        <f t="shared" si="78"/>
        <v>0</v>
      </c>
      <c r="S631" s="42"/>
      <c r="T631" s="42"/>
      <c r="U631" s="267"/>
    </row>
    <row r="632" spans="1:21" ht="6.75" customHeight="1" thickTop="1" thickBot="1" x14ac:dyDescent="0.3">
      <c r="A632" s="179"/>
      <c r="B632" s="180"/>
      <c r="C632" s="181"/>
      <c r="D632" s="181"/>
      <c r="E632" s="181"/>
      <c r="F632" s="182"/>
      <c r="G632" s="182"/>
      <c r="H632" s="182"/>
      <c r="I632" s="182"/>
      <c r="J632" s="182"/>
      <c r="K632" s="182"/>
      <c r="L632" s="183"/>
      <c r="M632" s="184"/>
      <c r="N632" s="29"/>
      <c r="O632" s="30"/>
      <c r="P632" s="31"/>
      <c r="Q632" s="187"/>
      <c r="R632" s="188"/>
      <c r="S632" s="42"/>
      <c r="T632" s="42"/>
      <c r="U632" s="189"/>
    </row>
    <row r="633" spans="1:21" ht="19.5" customHeight="1" thickTop="1" thickBot="1" x14ac:dyDescent="0.3">
      <c r="A633" s="179"/>
      <c r="B633" s="276" t="s">
        <v>388</v>
      </c>
      <c r="C633" s="345"/>
      <c r="D633" s="279"/>
      <c r="E633" s="281">
        <v>24516</v>
      </c>
      <c r="F633" s="272" t="s">
        <v>40</v>
      </c>
      <c r="G633" s="272" t="s">
        <v>41</v>
      </c>
      <c r="H633" s="272" t="s">
        <v>42</v>
      </c>
      <c r="I633" s="274" t="s">
        <v>43</v>
      </c>
      <c r="J633" s="335" t="s">
        <v>25</v>
      </c>
      <c r="K633" s="67" t="s">
        <v>409</v>
      </c>
      <c r="L633" s="68" t="s">
        <v>35</v>
      </c>
      <c r="M633" s="69">
        <v>0.5785499999999999</v>
      </c>
      <c r="N633" s="29">
        <f t="shared" si="69"/>
        <v>0.69425999999999988</v>
      </c>
      <c r="O633" s="30">
        <f t="shared" si="70"/>
        <v>48.598199999999991</v>
      </c>
      <c r="P633" s="31">
        <f t="shared" si="71"/>
        <v>59.01209999999999</v>
      </c>
      <c r="Q633" s="70"/>
      <c r="R633" s="71">
        <f t="shared" ref="R633:R638" si="79">Q633*P633</f>
        <v>0</v>
      </c>
      <c r="S633" s="42"/>
      <c r="T633" s="42"/>
      <c r="U633" s="312"/>
    </row>
    <row r="634" spans="1:21" ht="19.5" customHeight="1" thickTop="1" thickBot="1" x14ac:dyDescent="0.3">
      <c r="A634" s="179"/>
      <c r="B634" s="276"/>
      <c r="C634" s="330"/>
      <c r="D634" s="339"/>
      <c r="E634" s="327"/>
      <c r="F634" s="325"/>
      <c r="G634" s="325"/>
      <c r="H634" s="325"/>
      <c r="I634" s="326"/>
      <c r="J634" s="336"/>
      <c r="K634" s="62" t="s">
        <v>409</v>
      </c>
      <c r="L634" s="63" t="s">
        <v>37</v>
      </c>
      <c r="M634" s="64">
        <v>0.76124999999999998</v>
      </c>
      <c r="N634" s="29">
        <f t="shared" si="69"/>
        <v>0.91349999999999998</v>
      </c>
      <c r="O634" s="30">
        <f t="shared" si="70"/>
        <v>63.945</v>
      </c>
      <c r="P634" s="31">
        <f t="shared" si="71"/>
        <v>77.647499999999994</v>
      </c>
      <c r="Q634" s="65"/>
      <c r="R634" s="66">
        <f t="shared" si="79"/>
        <v>0</v>
      </c>
      <c r="S634" s="42"/>
      <c r="T634" s="42"/>
      <c r="U634" s="266"/>
    </row>
    <row r="635" spans="1:21" ht="19.5" customHeight="1" thickTop="1" thickBot="1" x14ac:dyDescent="0.3">
      <c r="A635" s="179"/>
      <c r="B635" s="276"/>
      <c r="C635" s="330"/>
      <c r="D635" s="339"/>
      <c r="E635" s="327"/>
      <c r="F635" s="325"/>
      <c r="G635" s="325"/>
      <c r="H635" s="325"/>
      <c r="I635" s="326"/>
      <c r="J635" s="335" t="s">
        <v>29</v>
      </c>
      <c r="K635" s="67" t="s">
        <v>410</v>
      </c>
      <c r="L635" s="68" t="s">
        <v>35</v>
      </c>
      <c r="M635" s="69">
        <v>0.5785499999999999</v>
      </c>
      <c r="N635" s="29">
        <f t="shared" si="69"/>
        <v>0.69425999999999988</v>
      </c>
      <c r="O635" s="30">
        <f t="shared" si="70"/>
        <v>48.598199999999991</v>
      </c>
      <c r="P635" s="31">
        <f t="shared" si="71"/>
        <v>59.01209999999999</v>
      </c>
      <c r="Q635" s="70"/>
      <c r="R635" s="71">
        <f t="shared" si="79"/>
        <v>0</v>
      </c>
      <c r="S635" s="42"/>
      <c r="T635" s="42"/>
      <c r="U635" s="266"/>
    </row>
    <row r="636" spans="1:21" ht="19.5" customHeight="1" thickTop="1" thickBot="1" x14ac:dyDescent="0.3">
      <c r="A636" s="179"/>
      <c r="B636" s="276"/>
      <c r="C636" s="330"/>
      <c r="D636" s="339"/>
      <c r="E636" s="327"/>
      <c r="F636" s="325"/>
      <c r="G636" s="325"/>
      <c r="H636" s="325"/>
      <c r="I636" s="326"/>
      <c r="J636" s="336"/>
      <c r="K636" s="62" t="s">
        <v>410</v>
      </c>
      <c r="L636" s="72" t="s">
        <v>37</v>
      </c>
      <c r="M636" s="64">
        <v>0.76124999999999998</v>
      </c>
      <c r="N636" s="29">
        <f t="shared" si="69"/>
        <v>0.91349999999999998</v>
      </c>
      <c r="O636" s="30">
        <f t="shared" si="70"/>
        <v>63.945</v>
      </c>
      <c r="P636" s="31">
        <f t="shared" si="71"/>
        <v>77.647499999999994</v>
      </c>
      <c r="Q636" s="73"/>
      <c r="R636" s="74">
        <f t="shared" si="79"/>
        <v>0</v>
      </c>
      <c r="S636" s="42"/>
      <c r="T636" s="42"/>
      <c r="U636" s="266"/>
    </row>
    <row r="637" spans="1:21" ht="19.5" customHeight="1" thickTop="1" thickBot="1" x14ac:dyDescent="0.3">
      <c r="A637" s="179"/>
      <c r="B637" s="276"/>
      <c r="C637" s="330"/>
      <c r="D637" s="339"/>
      <c r="E637" s="327"/>
      <c r="F637" s="325"/>
      <c r="G637" s="325"/>
      <c r="H637" s="325"/>
      <c r="I637" s="326"/>
      <c r="J637" s="335" t="s">
        <v>31</v>
      </c>
      <c r="K637" s="67" t="s">
        <v>411</v>
      </c>
      <c r="L637" s="58" t="s">
        <v>35</v>
      </c>
      <c r="M637" s="69">
        <v>0.62929999999999997</v>
      </c>
      <c r="N637" s="29">
        <f t="shared" si="69"/>
        <v>0.75515999999999994</v>
      </c>
      <c r="O637" s="30">
        <f t="shared" si="70"/>
        <v>52.861199999999997</v>
      </c>
      <c r="P637" s="31">
        <f t="shared" si="71"/>
        <v>64.188599999999994</v>
      </c>
      <c r="Q637" s="60"/>
      <c r="R637" s="61">
        <f t="shared" si="79"/>
        <v>0</v>
      </c>
      <c r="S637" s="42"/>
      <c r="T637" s="42"/>
      <c r="U637" s="266"/>
    </row>
    <row r="638" spans="1:21" ht="19.5" customHeight="1" thickTop="1" thickBot="1" x14ac:dyDescent="0.3">
      <c r="A638" s="179"/>
      <c r="B638" s="276"/>
      <c r="C638" s="337"/>
      <c r="D638" s="280"/>
      <c r="E638" s="282"/>
      <c r="F638" s="273"/>
      <c r="G638" s="273"/>
      <c r="H638" s="273"/>
      <c r="I638" s="275"/>
      <c r="J638" s="336"/>
      <c r="K638" s="75" t="s">
        <v>411</v>
      </c>
      <c r="L638" s="72" t="s">
        <v>37</v>
      </c>
      <c r="M638" s="76">
        <v>0.81200000000000006</v>
      </c>
      <c r="N638" s="29">
        <f t="shared" si="69"/>
        <v>0.97440000000000004</v>
      </c>
      <c r="O638" s="30">
        <f t="shared" si="70"/>
        <v>68.207999999999998</v>
      </c>
      <c r="P638" s="31">
        <f t="shared" si="71"/>
        <v>82.823999999999998</v>
      </c>
      <c r="Q638" s="73"/>
      <c r="R638" s="74">
        <f t="shared" si="79"/>
        <v>0</v>
      </c>
      <c r="S638" s="42"/>
      <c r="T638" s="42"/>
      <c r="U638" s="267"/>
    </row>
    <row r="639" spans="1:21" ht="6.75" customHeight="1" thickTop="1" thickBot="1" x14ac:dyDescent="0.3">
      <c r="A639" s="179"/>
      <c r="B639" s="180"/>
      <c r="C639" s="181"/>
      <c r="D639" s="181"/>
      <c r="E639" s="181"/>
      <c r="F639" s="182"/>
      <c r="G639" s="182"/>
      <c r="H639" s="182"/>
      <c r="I639" s="182"/>
      <c r="J639" s="182"/>
      <c r="K639" s="182"/>
      <c r="L639" s="183"/>
      <c r="M639" s="184"/>
      <c r="N639" s="29"/>
      <c r="O639" s="30"/>
      <c r="P639" s="31"/>
      <c r="Q639" s="187"/>
      <c r="R639" s="188"/>
      <c r="S639" s="42"/>
      <c r="T639" s="42"/>
      <c r="U639" s="189"/>
    </row>
    <row r="640" spans="1:21" ht="19.5" customHeight="1" thickTop="1" thickBot="1" x14ac:dyDescent="0.3">
      <c r="A640" s="179"/>
      <c r="B640" s="276" t="s">
        <v>412</v>
      </c>
      <c r="C640" s="342"/>
      <c r="D640" s="322"/>
      <c r="E640" s="281">
        <v>84001</v>
      </c>
      <c r="F640" s="272" t="s">
        <v>21</v>
      </c>
      <c r="G640" s="272" t="s">
        <v>33</v>
      </c>
      <c r="H640" s="272" t="s">
        <v>23</v>
      </c>
      <c r="I640" s="274" t="s">
        <v>24</v>
      </c>
      <c r="J640" s="335" t="s">
        <v>25</v>
      </c>
      <c r="K640" s="67" t="s">
        <v>413</v>
      </c>
      <c r="L640" s="68" t="s">
        <v>35</v>
      </c>
      <c r="M640" s="69">
        <v>1.1100000000000001</v>
      </c>
      <c r="N640" s="29">
        <f t="shared" si="69"/>
        <v>1.3320000000000001</v>
      </c>
      <c r="O640" s="30">
        <f t="shared" si="70"/>
        <v>93.240000000000009</v>
      </c>
      <c r="P640" s="31">
        <f t="shared" si="71"/>
        <v>113.22000000000001</v>
      </c>
      <c r="Q640" s="70"/>
      <c r="R640" s="71">
        <f t="shared" ref="R640:R651" si="80">Q640*P640</f>
        <v>0</v>
      </c>
      <c r="S640" s="42"/>
      <c r="T640" s="42"/>
      <c r="U640" s="312"/>
    </row>
    <row r="641" spans="1:21" ht="19.5" customHeight="1" thickTop="1" thickBot="1" x14ac:dyDescent="0.3">
      <c r="A641" s="179"/>
      <c r="B641" s="276"/>
      <c r="C641" s="343"/>
      <c r="D641" s="323"/>
      <c r="E641" s="327"/>
      <c r="F641" s="325"/>
      <c r="G641" s="325"/>
      <c r="H641" s="325"/>
      <c r="I641" s="326"/>
      <c r="J641" s="336"/>
      <c r="K641" s="62" t="s">
        <v>413</v>
      </c>
      <c r="L641" s="63" t="s">
        <v>37</v>
      </c>
      <c r="M641" s="64">
        <v>1.55</v>
      </c>
      <c r="N641" s="29">
        <f t="shared" si="69"/>
        <v>1.86</v>
      </c>
      <c r="O641" s="30">
        <f t="shared" si="70"/>
        <v>130.20000000000002</v>
      </c>
      <c r="P641" s="31">
        <f t="shared" si="71"/>
        <v>158.1</v>
      </c>
      <c r="Q641" s="65"/>
      <c r="R641" s="66">
        <f t="shared" si="80"/>
        <v>0</v>
      </c>
      <c r="S641" s="42"/>
      <c r="T641" s="42"/>
      <c r="U641" s="266"/>
    </row>
    <row r="642" spans="1:21" ht="19.5" customHeight="1" thickTop="1" thickBot="1" x14ac:dyDescent="0.3">
      <c r="A642" s="179"/>
      <c r="B642" s="276"/>
      <c r="C642" s="343"/>
      <c r="D642" s="323"/>
      <c r="E642" s="327"/>
      <c r="F642" s="325"/>
      <c r="G642" s="325"/>
      <c r="H642" s="325"/>
      <c r="I642" s="326"/>
      <c r="J642" s="335" t="s">
        <v>29</v>
      </c>
      <c r="K642" s="67" t="s">
        <v>414</v>
      </c>
      <c r="L642" s="68" t="s">
        <v>35</v>
      </c>
      <c r="M642" s="69">
        <v>1.1100000000000001</v>
      </c>
      <c r="N642" s="29">
        <f t="shared" si="69"/>
        <v>1.3320000000000001</v>
      </c>
      <c r="O642" s="30">
        <f t="shared" si="70"/>
        <v>93.240000000000009</v>
      </c>
      <c r="P642" s="31">
        <f t="shared" si="71"/>
        <v>113.22000000000001</v>
      </c>
      <c r="Q642" s="70"/>
      <c r="R642" s="71">
        <f t="shared" si="80"/>
        <v>0</v>
      </c>
      <c r="S642" s="42"/>
      <c r="T642" s="42"/>
      <c r="U642" s="266"/>
    </row>
    <row r="643" spans="1:21" ht="19.5" customHeight="1" thickTop="1" thickBot="1" x14ac:dyDescent="0.3">
      <c r="A643" s="179"/>
      <c r="B643" s="276"/>
      <c r="C643" s="343"/>
      <c r="D643" s="323"/>
      <c r="E643" s="327"/>
      <c r="F643" s="325"/>
      <c r="G643" s="325"/>
      <c r="H643" s="325"/>
      <c r="I643" s="326"/>
      <c r="J643" s="336"/>
      <c r="K643" s="62" t="s">
        <v>414</v>
      </c>
      <c r="L643" s="72" t="s">
        <v>37</v>
      </c>
      <c r="M643" s="64">
        <v>1.55</v>
      </c>
      <c r="N643" s="29">
        <f t="shared" si="69"/>
        <v>1.86</v>
      </c>
      <c r="O643" s="30">
        <f t="shared" si="70"/>
        <v>130.20000000000002</v>
      </c>
      <c r="P643" s="31">
        <f t="shared" si="71"/>
        <v>158.1</v>
      </c>
      <c r="Q643" s="73"/>
      <c r="R643" s="74">
        <f t="shared" si="80"/>
        <v>0</v>
      </c>
      <c r="S643" s="42"/>
      <c r="T643" s="42"/>
      <c r="U643" s="266"/>
    </row>
    <row r="644" spans="1:21" ht="19.5" customHeight="1" thickTop="1" thickBot="1" x14ac:dyDescent="0.3">
      <c r="A644" s="179"/>
      <c r="B644" s="276"/>
      <c r="C644" s="343"/>
      <c r="D644" s="323"/>
      <c r="E644" s="327"/>
      <c r="F644" s="325"/>
      <c r="G644" s="325"/>
      <c r="H644" s="325"/>
      <c r="I644" s="326"/>
      <c r="J644" s="335" t="s">
        <v>31</v>
      </c>
      <c r="K644" s="67" t="s">
        <v>415</v>
      </c>
      <c r="L644" s="58" t="s">
        <v>35</v>
      </c>
      <c r="M644" s="69">
        <v>1.22</v>
      </c>
      <c r="N644" s="29">
        <f t="shared" si="69"/>
        <v>1.464</v>
      </c>
      <c r="O644" s="30">
        <f t="shared" si="70"/>
        <v>102.48</v>
      </c>
      <c r="P644" s="31">
        <f t="shared" si="71"/>
        <v>124.44</v>
      </c>
      <c r="Q644" s="60"/>
      <c r="R644" s="61">
        <f t="shared" si="80"/>
        <v>0</v>
      </c>
      <c r="S644" s="42"/>
      <c r="T644" s="42"/>
      <c r="U644" s="266"/>
    </row>
    <row r="645" spans="1:21" ht="19.5" customHeight="1" thickTop="1" thickBot="1" x14ac:dyDescent="0.3">
      <c r="A645" s="179"/>
      <c r="B645" s="276"/>
      <c r="C645" s="343"/>
      <c r="D645" s="323"/>
      <c r="E645" s="282"/>
      <c r="F645" s="273"/>
      <c r="G645" s="273"/>
      <c r="H645" s="273"/>
      <c r="I645" s="275"/>
      <c r="J645" s="336"/>
      <c r="K645" s="62" t="s">
        <v>415</v>
      </c>
      <c r="L645" s="72" t="s">
        <v>37</v>
      </c>
      <c r="M645" s="64">
        <v>1.66</v>
      </c>
      <c r="N645" s="29">
        <f t="shared" si="69"/>
        <v>1.992</v>
      </c>
      <c r="O645" s="30">
        <f t="shared" si="70"/>
        <v>139.44</v>
      </c>
      <c r="P645" s="31">
        <f t="shared" si="71"/>
        <v>169.32</v>
      </c>
      <c r="Q645" s="73"/>
      <c r="R645" s="74">
        <f t="shared" si="80"/>
        <v>0</v>
      </c>
      <c r="S645" s="42"/>
      <c r="T645" s="42"/>
      <c r="U645" s="266"/>
    </row>
    <row r="646" spans="1:21" ht="19.5" customHeight="1" thickTop="1" thickBot="1" x14ac:dyDescent="0.3">
      <c r="A646" s="179"/>
      <c r="B646" s="276"/>
      <c r="C646" s="344"/>
      <c r="D646" s="338"/>
      <c r="E646" s="281">
        <v>84501</v>
      </c>
      <c r="F646" s="272" t="s">
        <v>40</v>
      </c>
      <c r="G646" s="272" t="s">
        <v>41</v>
      </c>
      <c r="H646" s="272" t="s">
        <v>42</v>
      </c>
      <c r="I646" s="274" t="s">
        <v>43</v>
      </c>
      <c r="J646" s="335" t="s">
        <v>25</v>
      </c>
      <c r="K646" s="67" t="s">
        <v>416</v>
      </c>
      <c r="L646" s="68" t="s">
        <v>35</v>
      </c>
      <c r="M646" s="69">
        <v>1.28</v>
      </c>
      <c r="N646" s="29">
        <f t="shared" ref="N646:N709" si="81">M646+M646*0.2</f>
        <v>1.536</v>
      </c>
      <c r="O646" s="30">
        <f t="shared" ref="O646:O709" si="82">N646*70</f>
        <v>107.52</v>
      </c>
      <c r="P646" s="31">
        <f t="shared" ref="P646:P709" si="83">N646*85</f>
        <v>130.56</v>
      </c>
      <c r="Q646" s="70"/>
      <c r="R646" s="71">
        <f t="shared" si="80"/>
        <v>0</v>
      </c>
      <c r="S646" s="42"/>
      <c r="T646" s="42"/>
      <c r="U646" s="266"/>
    </row>
    <row r="647" spans="1:21" ht="19.5" customHeight="1" thickTop="1" thickBot="1" x14ac:dyDescent="0.3">
      <c r="A647" s="179"/>
      <c r="B647" s="276"/>
      <c r="C647" s="252"/>
      <c r="D647" s="339"/>
      <c r="E647" s="327"/>
      <c r="F647" s="325"/>
      <c r="G647" s="325"/>
      <c r="H647" s="325"/>
      <c r="I647" s="326"/>
      <c r="J647" s="336"/>
      <c r="K647" s="62" t="s">
        <v>416</v>
      </c>
      <c r="L647" s="63" t="s">
        <v>37</v>
      </c>
      <c r="M647" s="64">
        <v>1.72</v>
      </c>
      <c r="N647" s="29">
        <f t="shared" si="81"/>
        <v>2.0640000000000001</v>
      </c>
      <c r="O647" s="30">
        <f t="shared" si="82"/>
        <v>144.48000000000002</v>
      </c>
      <c r="P647" s="31">
        <f t="shared" si="83"/>
        <v>175.44</v>
      </c>
      <c r="Q647" s="65"/>
      <c r="R647" s="66">
        <f t="shared" si="80"/>
        <v>0</v>
      </c>
      <c r="S647" s="42"/>
      <c r="T647" s="42"/>
      <c r="U647" s="266"/>
    </row>
    <row r="648" spans="1:21" ht="19.5" customHeight="1" thickTop="1" thickBot="1" x14ac:dyDescent="0.3">
      <c r="A648" s="179"/>
      <c r="B648" s="276"/>
      <c r="C648" s="252"/>
      <c r="D648" s="339"/>
      <c r="E648" s="327"/>
      <c r="F648" s="325"/>
      <c r="G648" s="325"/>
      <c r="H648" s="325"/>
      <c r="I648" s="326"/>
      <c r="J648" s="335" t="s">
        <v>29</v>
      </c>
      <c r="K648" s="67" t="s">
        <v>417</v>
      </c>
      <c r="L648" s="68" t="s">
        <v>35</v>
      </c>
      <c r="M648" s="69">
        <v>1.28</v>
      </c>
      <c r="N648" s="29">
        <f t="shared" si="81"/>
        <v>1.536</v>
      </c>
      <c r="O648" s="30">
        <f t="shared" si="82"/>
        <v>107.52</v>
      </c>
      <c r="P648" s="31">
        <f t="shared" si="83"/>
        <v>130.56</v>
      </c>
      <c r="Q648" s="70"/>
      <c r="R648" s="71">
        <f t="shared" si="80"/>
        <v>0</v>
      </c>
      <c r="S648" s="42"/>
      <c r="T648" s="42"/>
      <c r="U648" s="266"/>
    </row>
    <row r="649" spans="1:21" ht="19.5" customHeight="1" thickTop="1" thickBot="1" x14ac:dyDescent="0.3">
      <c r="A649" s="179"/>
      <c r="B649" s="276"/>
      <c r="C649" s="252"/>
      <c r="D649" s="339"/>
      <c r="E649" s="327"/>
      <c r="F649" s="325"/>
      <c r="G649" s="325"/>
      <c r="H649" s="325"/>
      <c r="I649" s="326"/>
      <c r="J649" s="336"/>
      <c r="K649" s="62" t="s">
        <v>417</v>
      </c>
      <c r="L649" s="72" t="s">
        <v>37</v>
      </c>
      <c r="M649" s="64">
        <v>1.72</v>
      </c>
      <c r="N649" s="29">
        <f t="shared" si="81"/>
        <v>2.0640000000000001</v>
      </c>
      <c r="O649" s="30">
        <f t="shared" si="82"/>
        <v>144.48000000000002</v>
      </c>
      <c r="P649" s="31">
        <f t="shared" si="83"/>
        <v>175.44</v>
      </c>
      <c r="Q649" s="73"/>
      <c r="R649" s="74">
        <f t="shared" si="80"/>
        <v>0</v>
      </c>
      <c r="S649" s="42"/>
      <c r="T649" s="42"/>
      <c r="U649" s="266"/>
    </row>
    <row r="650" spans="1:21" ht="19.5" customHeight="1" thickTop="1" thickBot="1" x14ac:dyDescent="0.3">
      <c r="A650" s="179"/>
      <c r="B650" s="276"/>
      <c r="C650" s="252"/>
      <c r="D650" s="339"/>
      <c r="E650" s="327"/>
      <c r="F650" s="325"/>
      <c r="G650" s="325"/>
      <c r="H650" s="325"/>
      <c r="I650" s="326"/>
      <c r="J650" s="335" t="s">
        <v>31</v>
      </c>
      <c r="K650" s="67" t="s">
        <v>418</v>
      </c>
      <c r="L650" s="58" t="s">
        <v>35</v>
      </c>
      <c r="M650" s="69">
        <v>1.39</v>
      </c>
      <c r="N650" s="29">
        <f t="shared" si="81"/>
        <v>1.6679999999999999</v>
      </c>
      <c r="O650" s="30">
        <f t="shared" si="82"/>
        <v>116.75999999999999</v>
      </c>
      <c r="P650" s="31">
        <f t="shared" si="83"/>
        <v>141.78</v>
      </c>
      <c r="Q650" s="60"/>
      <c r="R650" s="61">
        <f t="shared" si="80"/>
        <v>0</v>
      </c>
      <c r="S650" s="42"/>
      <c r="T650" s="42"/>
      <c r="U650" s="266"/>
    </row>
    <row r="651" spans="1:21" ht="19.5" customHeight="1" thickTop="1" thickBot="1" x14ac:dyDescent="0.3">
      <c r="A651" s="179"/>
      <c r="B651" s="276"/>
      <c r="C651" s="253"/>
      <c r="D651" s="280"/>
      <c r="E651" s="282"/>
      <c r="F651" s="273"/>
      <c r="G651" s="273"/>
      <c r="H651" s="273"/>
      <c r="I651" s="275"/>
      <c r="J651" s="336"/>
      <c r="K651" s="62" t="s">
        <v>418</v>
      </c>
      <c r="L651" s="72" t="s">
        <v>37</v>
      </c>
      <c r="M651" s="76">
        <v>1.83</v>
      </c>
      <c r="N651" s="29">
        <f t="shared" si="81"/>
        <v>2.1960000000000002</v>
      </c>
      <c r="O651" s="30">
        <f t="shared" si="82"/>
        <v>153.72</v>
      </c>
      <c r="P651" s="31">
        <f t="shared" si="83"/>
        <v>186.66000000000003</v>
      </c>
      <c r="Q651" s="73"/>
      <c r="R651" s="74">
        <f t="shared" si="80"/>
        <v>0</v>
      </c>
      <c r="S651" s="42"/>
      <c r="T651" s="42"/>
      <c r="U651" s="267"/>
    </row>
    <row r="652" spans="1:21" ht="6.75" customHeight="1" thickTop="1" thickBot="1" x14ac:dyDescent="0.3">
      <c r="A652" s="179"/>
      <c r="B652" s="180"/>
      <c r="C652" s="181"/>
      <c r="D652" s="181"/>
      <c r="E652" s="181"/>
      <c r="F652" s="182"/>
      <c r="G652" s="182"/>
      <c r="H652" s="182"/>
      <c r="I652" s="182"/>
      <c r="J652" s="182"/>
      <c r="K652" s="182"/>
      <c r="L652" s="183"/>
      <c r="M652" s="184"/>
      <c r="N652" s="29"/>
      <c r="O652" s="30"/>
      <c r="P652" s="31"/>
      <c r="Q652" s="187"/>
      <c r="R652" s="188"/>
      <c r="S652" s="42"/>
      <c r="T652" s="42"/>
      <c r="U652" s="189"/>
    </row>
    <row r="653" spans="1:21" ht="19.5" customHeight="1" thickTop="1" thickBot="1" x14ac:dyDescent="0.3">
      <c r="A653" s="179"/>
      <c r="B653" s="276" t="s">
        <v>412</v>
      </c>
      <c r="C653" s="303"/>
      <c r="D653" s="331"/>
      <c r="E653" s="281">
        <v>84004</v>
      </c>
      <c r="F653" s="272" t="s">
        <v>21</v>
      </c>
      <c r="G653" s="272" t="s">
        <v>33</v>
      </c>
      <c r="H653" s="272" t="s">
        <v>23</v>
      </c>
      <c r="I653" s="274" t="s">
        <v>24</v>
      </c>
      <c r="J653" s="335" t="s">
        <v>25</v>
      </c>
      <c r="K653" s="67" t="s">
        <v>419</v>
      </c>
      <c r="L653" s="68" t="s">
        <v>35</v>
      </c>
      <c r="M653" s="69">
        <v>1.1100000000000001</v>
      </c>
      <c r="N653" s="29">
        <f t="shared" si="81"/>
        <v>1.3320000000000001</v>
      </c>
      <c r="O653" s="30">
        <f t="shared" si="82"/>
        <v>93.240000000000009</v>
      </c>
      <c r="P653" s="31">
        <f t="shared" si="83"/>
        <v>113.22000000000001</v>
      </c>
      <c r="Q653" s="70"/>
      <c r="R653" s="71">
        <f t="shared" ref="R653:R664" si="84">Q653*P653</f>
        <v>0</v>
      </c>
      <c r="S653" s="42"/>
      <c r="T653" s="42"/>
      <c r="U653" s="312"/>
    </row>
    <row r="654" spans="1:21" ht="19.5" customHeight="1" thickTop="1" thickBot="1" x14ac:dyDescent="0.3">
      <c r="A654" s="179"/>
      <c r="B654" s="276"/>
      <c r="C654" s="304"/>
      <c r="D654" s="332"/>
      <c r="E654" s="327"/>
      <c r="F654" s="325"/>
      <c r="G654" s="325"/>
      <c r="H654" s="325"/>
      <c r="I654" s="326"/>
      <c r="J654" s="336"/>
      <c r="K654" s="62" t="s">
        <v>419</v>
      </c>
      <c r="L654" s="63" t="s">
        <v>37</v>
      </c>
      <c r="M654" s="64">
        <v>1.55</v>
      </c>
      <c r="N654" s="29">
        <f t="shared" si="81"/>
        <v>1.86</v>
      </c>
      <c r="O654" s="30">
        <f t="shared" si="82"/>
        <v>130.20000000000002</v>
      </c>
      <c r="P654" s="31">
        <f t="shared" si="83"/>
        <v>158.1</v>
      </c>
      <c r="Q654" s="65"/>
      <c r="R654" s="66">
        <f t="shared" si="84"/>
        <v>0</v>
      </c>
      <c r="S654" s="42"/>
      <c r="T654" s="42"/>
      <c r="U654" s="266"/>
    </row>
    <row r="655" spans="1:21" ht="19.5" customHeight="1" thickTop="1" thickBot="1" x14ac:dyDescent="0.3">
      <c r="A655" s="179"/>
      <c r="B655" s="276"/>
      <c r="C655" s="304"/>
      <c r="D655" s="332"/>
      <c r="E655" s="327"/>
      <c r="F655" s="325"/>
      <c r="G655" s="325"/>
      <c r="H655" s="325"/>
      <c r="I655" s="326"/>
      <c r="J655" s="335" t="s">
        <v>29</v>
      </c>
      <c r="K655" s="67" t="s">
        <v>420</v>
      </c>
      <c r="L655" s="68" t="s">
        <v>35</v>
      </c>
      <c r="M655" s="69">
        <v>1.1100000000000001</v>
      </c>
      <c r="N655" s="29">
        <f t="shared" si="81"/>
        <v>1.3320000000000001</v>
      </c>
      <c r="O655" s="30">
        <f t="shared" si="82"/>
        <v>93.240000000000009</v>
      </c>
      <c r="P655" s="31">
        <f t="shared" si="83"/>
        <v>113.22000000000001</v>
      </c>
      <c r="Q655" s="70"/>
      <c r="R655" s="71">
        <f t="shared" si="84"/>
        <v>0</v>
      </c>
      <c r="S655" s="42"/>
      <c r="T655" s="42"/>
      <c r="U655" s="266"/>
    </row>
    <row r="656" spans="1:21" ht="19.5" customHeight="1" thickTop="1" thickBot="1" x14ac:dyDescent="0.3">
      <c r="A656" s="179"/>
      <c r="B656" s="276"/>
      <c r="C656" s="304"/>
      <c r="D656" s="332"/>
      <c r="E656" s="327"/>
      <c r="F656" s="325"/>
      <c r="G656" s="325"/>
      <c r="H656" s="325"/>
      <c r="I656" s="326"/>
      <c r="J656" s="336"/>
      <c r="K656" s="62" t="s">
        <v>420</v>
      </c>
      <c r="L656" s="72" t="s">
        <v>37</v>
      </c>
      <c r="M656" s="64">
        <v>1.55</v>
      </c>
      <c r="N656" s="29">
        <f t="shared" si="81"/>
        <v>1.86</v>
      </c>
      <c r="O656" s="30">
        <f t="shared" si="82"/>
        <v>130.20000000000002</v>
      </c>
      <c r="P656" s="31">
        <f t="shared" si="83"/>
        <v>158.1</v>
      </c>
      <c r="Q656" s="73"/>
      <c r="R656" s="74">
        <f t="shared" si="84"/>
        <v>0</v>
      </c>
      <c r="S656" s="42"/>
      <c r="T656" s="42"/>
      <c r="U656" s="266"/>
    </row>
    <row r="657" spans="1:21" ht="19.5" customHeight="1" thickTop="1" thickBot="1" x14ac:dyDescent="0.3">
      <c r="A657" s="179"/>
      <c r="B657" s="276"/>
      <c r="C657" s="304"/>
      <c r="D657" s="332"/>
      <c r="E657" s="327"/>
      <c r="F657" s="325"/>
      <c r="G657" s="325"/>
      <c r="H657" s="325"/>
      <c r="I657" s="326"/>
      <c r="J657" s="335" t="s">
        <v>31</v>
      </c>
      <c r="K657" s="67" t="s">
        <v>421</v>
      </c>
      <c r="L657" s="58" t="s">
        <v>35</v>
      </c>
      <c r="M657" s="69">
        <v>1.22</v>
      </c>
      <c r="N657" s="29">
        <f t="shared" si="81"/>
        <v>1.464</v>
      </c>
      <c r="O657" s="30">
        <f t="shared" si="82"/>
        <v>102.48</v>
      </c>
      <c r="P657" s="31">
        <f t="shared" si="83"/>
        <v>124.44</v>
      </c>
      <c r="Q657" s="60"/>
      <c r="R657" s="61">
        <f t="shared" si="84"/>
        <v>0</v>
      </c>
      <c r="S657" s="42"/>
      <c r="T657" s="42"/>
      <c r="U657" s="266"/>
    </row>
    <row r="658" spans="1:21" ht="19.5" customHeight="1" thickTop="1" thickBot="1" x14ac:dyDescent="0.3">
      <c r="A658" s="179"/>
      <c r="B658" s="276"/>
      <c r="C658" s="304"/>
      <c r="D658" s="332"/>
      <c r="E658" s="282"/>
      <c r="F658" s="273"/>
      <c r="G658" s="273"/>
      <c r="H658" s="273"/>
      <c r="I658" s="275"/>
      <c r="J658" s="336"/>
      <c r="K658" s="62" t="s">
        <v>421</v>
      </c>
      <c r="L658" s="72" t="s">
        <v>37</v>
      </c>
      <c r="M658" s="64">
        <v>1.66</v>
      </c>
      <c r="N658" s="29">
        <f t="shared" si="81"/>
        <v>1.992</v>
      </c>
      <c r="O658" s="30">
        <f t="shared" si="82"/>
        <v>139.44</v>
      </c>
      <c r="P658" s="31">
        <f t="shared" si="83"/>
        <v>169.32</v>
      </c>
      <c r="Q658" s="73"/>
      <c r="R658" s="74">
        <f t="shared" si="84"/>
        <v>0</v>
      </c>
      <c r="S658" s="42"/>
      <c r="T658" s="42"/>
      <c r="U658" s="266"/>
    </row>
    <row r="659" spans="1:21" ht="19.5" customHeight="1" thickTop="1" thickBot="1" x14ac:dyDescent="0.3">
      <c r="A659" s="179"/>
      <c r="B659" s="276"/>
      <c r="C659" s="329"/>
      <c r="D659" s="333"/>
      <c r="E659" s="281">
        <v>84504</v>
      </c>
      <c r="F659" s="272" t="s">
        <v>40</v>
      </c>
      <c r="G659" s="272" t="s">
        <v>41</v>
      </c>
      <c r="H659" s="272" t="s">
        <v>42</v>
      </c>
      <c r="I659" s="274" t="s">
        <v>43</v>
      </c>
      <c r="J659" s="335" t="s">
        <v>25</v>
      </c>
      <c r="K659" s="67" t="s">
        <v>422</v>
      </c>
      <c r="L659" s="68" t="s">
        <v>35</v>
      </c>
      <c r="M659" s="69">
        <v>1.28</v>
      </c>
      <c r="N659" s="29">
        <f t="shared" si="81"/>
        <v>1.536</v>
      </c>
      <c r="O659" s="30">
        <f t="shared" si="82"/>
        <v>107.52</v>
      </c>
      <c r="P659" s="31">
        <f t="shared" si="83"/>
        <v>130.56</v>
      </c>
      <c r="Q659" s="70"/>
      <c r="R659" s="71">
        <f t="shared" si="84"/>
        <v>0</v>
      </c>
      <c r="S659" s="42"/>
      <c r="T659" s="42"/>
      <c r="U659" s="266"/>
    </row>
    <row r="660" spans="1:21" ht="19.5" customHeight="1" thickTop="1" thickBot="1" x14ac:dyDescent="0.3">
      <c r="A660" s="179"/>
      <c r="B660" s="276"/>
      <c r="C660" s="330"/>
      <c r="D660" s="334"/>
      <c r="E660" s="327"/>
      <c r="F660" s="325"/>
      <c r="G660" s="325"/>
      <c r="H660" s="325"/>
      <c r="I660" s="326"/>
      <c r="J660" s="336"/>
      <c r="K660" s="62" t="s">
        <v>422</v>
      </c>
      <c r="L660" s="63" t="s">
        <v>37</v>
      </c>
      <c r="M660" s="64">
        <v>1.72</v>
      </c>
      <c r="N660" s="29">
        <f t="shared" si="81"/>
        <v>2.0640000000000001</v>
      </c>
      <c r="O660" s="30">
        <f t="shared" si="82"/>
        <v>144.48000000000002</v>
      </c>
      <c r="P660" s="31">
        <f t="shared" si="83"/>
        <v>175.44</v>
      </c>
      <c r="Q660" s="65"/>
      <c r="R660" s="66">
        <f t="shared" si="84"/>
        <v>0</v>
      </c>
      <c r="S660" s="42"/>
      <c r="T660" s="42"/>
      <c r="U660" s="266"/>
    </row>
    <row r="661" spans="1:21" ht="19.5" customHeight="1" thickTop="1" thickBot="1" x14ac:dyDescent="0.3">
      <c r="A661" s="179"/>
      <c r="B661" s="276"/>
      <c r="C661" s="330"/>
      <c r="D661" s="334"/>
      <c r="E661" s="327"/>
      <c r="F661" s="325"/>
      <c r="G661" s="325"/>
      <c r="H661" s="325"/>
      <c r="I661" s="326"/>
      <c r="J661" s="335" t="s">
        <v>29</v>
      </c>
      <c r="K661" s="67" t="s">
        <v>423</v>
      </c>
      <c r="L661" s="68" t="s">
        <v>35</v>
      </c>
      <c r="M661" s="69">
        <v>1.28</v>
      </c>
      <c r="N661" s="29">
        <f t="shared" si="81"/>
        <v>1.536</v>
      </c>
      <c r="O661" s="30">
        <f t="shared" si="82"/>
        <v>107.52</v>
      </c>
      <c r="P661" s="31">
        <f t="shared" si="83"/>
        <v>130.56</v>
      </c>
      <c r="Q661" s="70"/>
      <c r="R661" s="71">
        <f t="shared" si="84"/>
        <v>0</v>
      </c>
      <c r="S661" s="42"/>
      <c r="T661" s="42"/>
      <c r="U661" s="266"/>
    </row>
    <row r="662" spans="1:21" ht="19.5" customHeight="1" thickTop="1" thickBot="1" x14ac:dyDescent="0.3">
      <c r="A662" s="179"/>
      <c r="B662" s="276"/>
      <c r="C662" s="330"/>
      <c r="D662" s="334"/>
      <c r="E662" s="327"/>
      <c r="F662" s="325"/>
      <c r="G662" s="325"/>
      <c r="H662" s="325"/>
      <c r="I662" s="326"/>
      <c r="J662" s="336"/>
      <c r="K662" s="62" t="s">
        <v>423</v>
      </c>
      <c r="L662" s="72" t="s">
        <v>37</v>
      </c>
      <c r="M662" s="64">
        <v>1.72</v>
      </c>
      <c r="N662" s="29">
        <f t="shared" si="81"/>
        <v>2.0640000000000001</v>
      </c>
      <c r="O662" s="30">
        <f t="shared" si="82"/>
        <v>144.48000000000002</v>
      </c>
      <c r="P662" s="31">
        <f t="shared" si="83"/>
        <v>175.44</v>
      </c>
      <c r="Q662" s="73"/>
      <c r="R662" s="74">
        <f t="shared" si="84"/>
        <v>0</v>
      </c>
      <c r="S662" s="42"/>
      <c r="T662" s="42"/>
      <c r="U662" s="266"/>
    </row>
    <row r="663" spans="1:21" ht="19.5" customHeight="1" thickTop="1" thickBot="1" x14ac:dyDescent="0.3">
      <c r="A663" s="179"/>
      <c r="B663" s="276"/>
      <c r="C663" s="330"/>
      <c r="D663" s="334"/>
      <c r="E663" s="327"/>
      <c r="F663" s="325"/>
      <c r="G663" s="325"/>
      <c r="H663" s="325"/>
      <c r="I663" s="326"/>
      <c r="J663" s="335" t="s">
        <v>31</v>
      </c>
      <c r="K663" s="67" t="s">
        <v>424</v>
      </c>
      <c r="L663" s="58" t="s">
        <v>35</v>
      </c>
      <c r="M663" s="69">
        <v>1.39</v>
      </c>
      <c r="N663" s="29">
        <f t="shared" si="81"/>
        <v>1.6679999999999999</v>
      </c>
      <c r="O663" s="30">
        <f t="shared" si="82"/>
        <v>116.75999999999999</v>
      </c>
      <c r="P663" s="31">
        <f t="shared" si="83"/>
        <v>141.78</v>
      </c>
      <c r="Q663" s="60"/>
      <c r="R663" s="61">
        <f t="shared" si="84"/>
        <v>0</v>
      </c>
      <c r="S663" s="42"/>
      <c r="T663" s="42"/>
      <c r="U663" s="266"/>
    </row>
    <row r="664" spans="1:21" ht="19.5" customHeight="1" thickTop="1" thickBot="1" x14ac:dyDescent="0.3">
      <c r="A664" s="179"/>
      <c r="B664" s="276"/>
      <c r="C664" s="337"/>
      <c r="D664" s="341"/>
      <c r="E664" s="282"/>
      <c r="F664" s="273"/>
      <c r="G664" s="273"/>
      <c r="H664" s="273"/>
      <c r="I664" s="275"/>
      <c r="J664" s="336"/>
      <c r="K664" s="62" t="s">
        <v>424</v>
      </c>
      <c r="L664" s="72" t="s">
        <v>37</v>
      </c>
      <c r="M664" s="76">
        <v>1.83</v>
      </c>
      <c r="N664" s="29">
        <f t="shared" si="81"/>
        <v>2.1960000000000002</v>
      </c>
      <c r="O664" s="30">
        <f t="shared" si="82"/>
        <v>153.72</v>
      </c>
      <c r="P664" s="31">
        <f t="shared" si="83"/>
        <v>186.66000000000003</v>
      </c>
      <c r="Q664" s="73"/>
      <c r="R664" s="74">
        <f t="shared" si="84"/>
        <v>0</v>
      </c>
      <c r="S664" s="42"/>
      <c r="T664" s="42"/>
      <c r="U664" s="267"/>
    </row>
    <row r="665" spans="1:21" ht="6.75" customHeight="1" thickTop="1" thickBot="1" x14ac:dyDescent="0.3">
      <c r="A665" s="179"/>
      <c r="B665" s="180"/>
      <c r="C665" s="181"/>
      <c r="D665" s="181"/>
      <c r="E665" s="181"/>
      <c r="F665" s="182"/>
      <c r="G665" s="182"/>
      <c r="H665" s="182"/>
      <c r="I665" s="182"/>
      <c r="J665" s="182"/>
      <c r="K665" s="182"/>
      <c r="L665" s="183"/>
      <c r="M665" s="184"/>
      <c r="N665" s="29"/>
      <c r="O665" s="30"/>
      <c r="P665" s="31"/>
      <c r="Q665" s="187"/>
      <c r="R665" s="188"/>
      <c r="S665" s="42"/>
      <c r="T665" s="42"/>
      <c r="U665" s="189"/>
    </row>
    <row r="666" spans="1:21" ht="19.5" customHeight="1" thickTop="1" thickBot="1" x14ac:dyDescent="0.3">
      <c r="A666" s="179"/>
      <c r="B666" s="276" t="s">
        <v>412</v>
      </c>
      <c r="C666" s="303"/>
      <c r="D666" s="331" t="s">
        <v>138</v>
      </c>
      <c r="E666" s="281">
        <v>84011</v>
      </c>
      <c r="F666" s="272" t="s">
        <v>21</v>
      </c>
      <c r="G666" s="272" t="s">
        <v>33</v>
      </c>
      <c r="H666" s="272" t="s">
        <v>23</v>
      </c>
      <c r="I666" s="274" t="s">
        <v>24</v>
      </c>
      <c r="J666" s="335" t="s">
        <v>25</v>
      </c>
      <c r="K666" s="67" t="s">
        <v>425</v>
      </c>
      <c r="L666" s="68" t="s">
        <v>35</v>
      </c>
      <c r="M666" s="69">
        <v>0.98</v>
      </c>
      <c r="N666" s="29">
        <f t="shared" si="81"/>
        <v>1.1759999999999999</v>
      </c>
      <c r="O666" s="30">
        <f t="shared" si="82"/>
        <v>82.32</v>
      </c>
      <c r="P666" s="31">
        <f t="shared" si="83"/>
        <v>99.96</v>
      </c>
      <c r="Q666" s="70"/>
      <c r="R666" s="71">
        <f t="shared" ref="R666:R677" si="85">Q666*P666</f>
        <v>0</v>
      </c>
      <c r="S666" s="42"/>
      <c r="T666" s="42"/>
      <c r="U666" s="312"/>
    </row>
    <row r="667" spans="1:21" ht="19.5" customHeight="1" thickTop="1" thickBot="1" x14ac:dyDescent="0.3">
      <c r="A667" s="179"/>
      <c r="B667" s="276"/>
      <c r="C667" s="304"/>
      <c r="D667" s="332"/>
      <c r="E667" s="327"/>
      <c r="F667" s="325"/>
      <c r="G667" s="325"/>
      <c r="H667" s="325"/>
      <c r="I667" s="326"/>
      <c r="J667" s="336"/>
      <c r="K667" s="62" t="s">
        <v>425</v>
      </c>
      <c r="L667" s="63" t="s">
        <v>37</v>
      </c>
      <c r="M667" s="64">
        <v>1.32</v>
      </c>
      <c r="N667" s="29">
        <f t="shared" si="81"/>
        <v>1.5840000000000001</v>
      </c>
      <c r="O667" s="30">
        <f t="shared" si="82"/>
        <v>110.88000000000001</v>
      </c>
      <c r="P667" s="31">
        <f t="shared" si="83"/>
        <v>134.64000000000001</v>
      </c>
      <c r="Q667" s="65"/>
      <c r="R667" s="66">
        <f t="shared" si="85"/>
        <v>0</v>
      </c>
      <c r="S667" s="42"/>
      <c r="T667" s="42"/>
      <c r="U667" s="266"/>
    </row>
    <row r="668" spans="1:21" ht="19.5" customHeight="1" thickTop="1" thickBot="1" x14ac:dyDescent="0.3">
      <c r="A668" s="179"/>
      <c r="B668" s="276"/>
      <c r="C668" s="304"/>
      <c r="D668" s="332"/>
      <c r="E668" s="327"/>
      <c r="F668" s="325"/>
      <c r="G668" s="325"/>
      <c r="H668" s="325"/>
      <c r="I668" s="326"/>
      <c r="J668" s="335" t="s">
        <v>29</v>
      </c>
      <c r="K668" s="67" t="s">
        <v>426</v>
      </c>
      <c r="L668" s="68" t="s">
        <v>35</v>
      </c>
      <c r="M668" s="69">
        <v>0.98</v>
      </c>
      <c r="N668" s="29">
        <f t="shared" si="81"/>
        <v>1.1759999999999999</v>
      </c>
      <c r="O668" s="30">
        <f t="shared" si="82"/>
        <v>82.32</v>
      </c>
      <c r="P668" s="31">
        <f t="shared" si="83"/>
        <v>99.96</v>
      </c>
      <c r="Q668" s="70"/>
      <c r="R668" s="71">
        <f t="shared" si="85"/>
        <v>0</v>
      </c>
      <c r="S668" s="42"/>
      <c r="T668" s="42"/>
      <c r="U668" s="266"/>
    </row>
    <row r="669" spans="1:21" ht="19.5" customHeight="1" thickTop="1" thickBot="1" x14ac:dyDescent="0.3">
      <c r="A669" s="179"/>
      <c r="B669" s="276"/>
      <c r="C669" s="304"/>
      <c r="D669" s="332"/>
      <c r="E669" s="327"/>
      <c r="F669" s="325"/>
      <c r="G669" s="325"/>
      <c r="H669" s="325"/>
      <c r="I669" s="326"/>
      <c r="J669" s="336"/>
      <c r="K669" s="62" t="s">
        <v>426</v>
      </c>
      <c r="L669" s="72" t="s">
        <v>37</v>
      </c>
      <c r="M669" s="64">
        <v>1.32</v>
      </c>
      <c r="N669" s="29">
        <f t="shared" si="81"/>
        <v>1.5840000000000001</v>
      </c>
      <c r="O669" s="30">
        <f t="shared" si="82"/>
        <v>110.88000000000001</v>
      </c>
      <c r="P669" s="31">
        <f t="shared" si="83"/>
        <v>134.64000000000001</v>
      </c>
      <c r="Q669" s="73"/>
      <c r="R669" s="74">
        <f t="shared" si="85"/>
        <v>0</v>
      </c>
      <c r="S669" s="42"/>
      <c r="T669" s="42"/>
      <c r="U669" s="266"/>
    </row>
    <row r="670" spans="1:21" ht="19.5" customHeight="1" thickTop="1" thickBot="1" x14ac:dyDescent="0.3">
      <c r="A670" s="179"/>
      <c r="B670" s="276"/>
      <c r="C670" s="304"/>
      <c r="D670" s="332"/>
      <c r="E670" s="327"/>
      <c r="F670" s="325"/>
      <c r="G670" s="325"/>
      <c r="H670" s="325"/>
      <c r="I670" s="326"/>
      <c r="J670" s="335" t="s">
        <v>31</v>
      </c>
      <c r="K670" s="67" t="s">
        <v>427</v>
      </c>
      <c r="L670" s="58" t="s">
        <v>35</v>
      </c>
      <c r="M670" s="69">
        <v>1.0900000000000001</v>
      </c>
      <c r="N670" s="29">
        <f t="shared" si="81"/>
        <v>1.3080000000000001</v>
      </c>
      <c r="O670" s="30">
        <f t="shared" si="82"/>
        <v>91.56</v>
      </c>
      <c r="P670" s="31">
        <f t="shared" si="83"/>
        <v>111.18</v>
      </c>
      <c r="Q670" s="60"/>
      <c r="R670" s="61">
        <f t="shared" si="85"/>
        <v>0</v>
      </c>
      <c r="S670" s="42"/>
      <c r="T670" s="42"/>
      <c r="U670" s="266"/>
    </row>
    <row r="671" spans="1:21" ht="19.5" customHeight="1" thickTop="1" thickBot="1" x14ac:dyDescent="0.3">
      <c r="A671" s="179"/>
      <c r="B671" s="276"/>
      <c r="C671" s="304"/>
      <c r="D671" s="332"/>
      <c r="E671" s="282"/>
      <c r="F671" s="273"/>
      <c r="G671" s="273"/>
      <c r="H671" s="273"/>
      <c r="I671" s="275"/>
      <c r="J671" s="336"/>
      <c r="K671" s="62" t="s">
        <v>427</v>
      </c>
      <c r="L671" s="72" t="s">
        <v>37</v>
      </c>
      <c r="M671" s="64">
        <v>1.43</v>
      </c>
      <c r="N671" s="29">
        <f t="shared" si="81"/>
        <v>1.716</v>
      </c>
      <c r="O671" s="30">
        <f t="shared" si="82"/>
        <v>120.12</v>
      </c>
      <c r="P671" s="31">
        <f t="shared" si="83"/>
        <v>145.85999999999999</v>
      </c>
      <c r="Q671" s="73"/>
      <c r="R671" s="74">
        <f t="shared" si="85"/>
        <v>0</v>
      </c>
      <c r="S671" s="42"/>
      <c r="T671" s="42"/>
      <c r="U671" s="266"/>
    </row>
    <row r="672" spans="1:21" ht="19.5" customHeight="1" thickTop="1" thickBot="1" x14ac:dyDescent="0.3">
      <c r="A672" s="179"/>
      <c r="B672" s="276"/>
      <c r="C672" s="329"/>
      <c r="D672" s="333"/>
      <c r="E672" s="281">
        <v>84511</v>
      </c>
      <c r="F672" s="272" t="s">
        <v>40</v>
      </c>
      <c r="G672" s="272" t="s">
        <v>41</v>
      </c>
      <c r="H672" s="272" t="s">
        <v>42</v>
      </c>
      <c r="I672" s="274" t="s">
        <v>43</v>
      </c>
      <c r="J672" s="335" t="s">
        <v>25</v>
      </c>
      <c r="K672" s="67" t="s">
        <v>428</v>
      </c>
      <c r="L672" s="68" t="s">
        <v>35</v>
      </c>
      <c r="M672" s="69">
        <v>1.1875499999999999</v>
      </c>
      <c r="N672" s="29">
        <f t="shared" si="81"/>
        <v>1.4250599999999998</v>
      </c>
      <c r="O672" s="30">
        <f t="shared" si="82"/>
        <v>99.754199999999983</v>
      </c>
      <c r="P672" s="31">
        <f t="shared" si="83"/>
        <v>121.13009999999998</v>
      </c>
      <c r="Q672" s="70"/>
      <c r="R672" s="71">
        <f t="shared" si="85"/>
        <v>0</v>
      </c>
      <c r="S672" s="42"/>
      <c r="T672" s="42"/>
      <c r="U672" s="266"/>
    </row>
    <row r="673" spans="1:21" ht="19.5" customHeight="1" thickTop="1" thickBot="1" x14ac:dyDescent="0.3">
      <c r="A673" s="179"/>
      <c r="B673" s="276"/>
      <c r="C673" s="330"/>
      <c r="D673" s="334"/>
      <c r="E673" s="327"/>
      <c r="F673" s="325"/>
      <c r="G673" s="325"/>
      <c r="H673" s="325"/>
      <c r="I673" s="326"/>
      <c r="J673" s="336"/>
      <c r="K673" s="62" t="s">
        <v>428</v>
      </c>
      <c r="L673" s="63" t="s">
        <v>37</v>
      </c>
      <c r="M673" s="64">
        <v>1.5529500000000001</v>
      </c>
      <c r="N673" s="29">
        <f t="shared" si="81"/>
        <v>1.86354</v>
      </c>
      <c r="O673" s="30">
        <f t="shared" si="82"/>
        <v>130.4478</v>
      </c>
      <c r="P673" s="31">
        <f t="shared" si="83"/>
        <v>158.40090000000001</v>
      </c>
      <c r="Q673" s="65"/>
      <c r="R673" s="66">
        <f t="shared" si="85"/>
        <v>0</v>
      </c>
      <c r="S673" s="42"/>
      <c r="T673" s="42"/>
      <c r="U673" s="266"/>
    </row>
    <row r="674" spans="1:21" ht="19.5" customHeight="1" thickTop="1" thickBot="1" x14ac:dyDescent="0.3">
      <c r="A674" s="179"/>
      <c r="B674" s="276"/>
      <c r="C674" s="330"/>
      <c r="D674" s="334"/>
      <c r="E674" s="327"/>
      <c r="F674" s="325"/>
      <c r="G674" s="325"/>
      <c r="H674" s="325"/>
      <c r="I674" s="326"/>
      <c r="J674" s="335" t="s">
        <v>29</v>
      </c>
      <c r="K674" s="67" t="s">
        <v>429</v>
      </c>
      <c r="L674" s="68" t="s">
        <v>35</v>
      </c>
      <c r="M674" s="69">
        <v>1.1875499999999999</v>
      </c>
      <c r="N674" s="29">
        <f t="shared" si="81"/>
        <v>1.4250599999999998</v>
      </c>
      <c r="O674" s="30">
        <f t="shared" si="82"/>
        <v>99.754199999999983</v>
      </c>
      <c r="P674" s="31">
        <f t="shared" si="83"/>
        <v>121.13009999999998</v>
      </c>
      <c r="Q674" s="70"/>
      <c r="R674" s="71">
        <f t="shared" si="85"/>
        <v>0</v>
      </c>
      <c r="S674" s="42"/>
      <c r="T674" s="42"/>
      <c r="U674" s="266"/>
    </row>
    <row r="675" spans="1:21" ht="19.5" customHeight="1" thickTop="1" thickBot="1" x14ac:dyDescent="0.3">
      <c r="A675" s="179"/>
      <c r="B675" s="276"/>
      <c r="C675" s="330"/>
      <c r="D675" s="334"/>
      <c r="E675" s="327"/>
      <c r="F675" s="325"/>
      <c r="G675" s="325"/>
      <c r="H675" s="325"/>
      <c r="I675" s="326"/>
      <c r="J675" s="336"/>
      <c r="K675" s="62" t="s">
        <v>429</v>
      </c>
      <c r="L675" s="72" t="s">
        <v>37</v>
      </c>
      <c r="M675" s="64">
        <v>1.5529500000000001</v>
      </c>
      <c r="N675" s="29">
        <f t="shared" si="81"/>
        <v>1.86354</v>
      </c>
      <c r="O675" s="30">
        <f t="shared" si="82"/>
        <v>130.4478</v>
      </c>
      <c r="P675" s="31">
        <f t="shared" si="83"/>
        <v>158.40090000000001</v>
      </c>
      <c r="Q675" s="73"/>
      <c r="R675" s="74">
        <f t="shared" si="85"/>
        <v>0</v>
      </c>
      <c r="S675" s="42"/>
      <c r="T675" s="42"/>
      <c r="U675" s="266"/>
    </row>
    <row r="676" spans="1:21" ht="19.5" customHeight="1" thickTop="1" thickBot="1" x14ac:dyDescent="0.3">
      <c r="A676" s="179"/>
      <c r="B676" s="276"/>
      <c r="C676" s="330"/>
      <c r="D676" s="334"/>
      <c r="E676" s="327"/>
      <c r="F676" s="325"/>
      <c r="G676" s="325"/>
      <c r="H676" s="325"/>
      <c r="I676" s="326"/>
      <c r="J676" s="335" t="s">
        <v>31</v>
      </c>
      <c r="K676" s="67" t="s">
        <v>430</v>
      </c>
      <c r="L676" s="58" t="s">
        <v>35</v>
      </c>
      <c r="M676" s="69">
        <v>1.4311499999999999</v>
      </c>
      <c r="N676" s="29">
        <f t="shared" si="81"/>
        <v>1.7173799999999999</v>
      </c>
      <c r="O676" s="30">
        <f t="shared" si="82"/>
        <v>120.2166</v>
      </c>
      <c r="P676" s="31">
        <f t="shared" si="83"/>
        <v>145.97729999999999</v>
      </c>
      <c r="Q676" s="60"/>
      <c r="R676" s="61">
        <f t="shared" si="85"/>
        <v>0</v>
      </c>
      <c r="S676" s="42"/>
      <c r="T676" s="42"/>
      <c r="U676" s="266"/>
    </row>
    <row r="677" spans="1:21" ht="19.5" customHeight="1" thickTop="1" thickBot="1" x14ac:dyDescent="0.3">
      <c r="A677" s="179"/>
      <c r="B677" s="276"/>
      <c r="C677" s="330"/>
      <c r="D677" s="334"/>
      <c r="E677" s="327"/>
      <c r="F677" s="325"/>
      <c r="G677" s="325"/>
      <c r="H677" s="325"/>
      <c r="I677" s="326"/>
      <c r="J677" s="340"/>
      <c r="K677" s="62" t="s">
        <v>430</v>
      </c>
      <c r="L677" s="63" t="s">
        <v>37</v>
      </c>
      <c r="M677" s="64">
        <v>1.8067</v>
      </c>
      <c r="N677" s="29">
        <f t="shared" si="81"/>
        <v>2.16804</v>
      </c>
      <c r="O677" s="30">
        <f t="shared" si="82"/>
        <v>151.7628</v>
      </c>
      <c r="P677" s="31">
        <f t="shared" si="83"/>
        <v>184.2834</v>
      </c>
      <c r="Q677" s="65"/>
      <c r="R677" s="66">
        <f t="shared" si="85"/>
        <v>0</v>
      </c>
      <c r="S677" s="42"/>
      <c r="T677" s="42"/>
      <c r="U677" s="267"/>
    </row>
    <row r="678" spans="1:21" ht="6.75" customHeight="1" thickTop="1" thickBot="1" x14ac:dyDescent="0.3">
      <c r="A678" s="179"/>
      <c r="B678" s="180"/>
      <c r="C678" s="181"/>
      <c r="D678" s="181"/>
      <c r="E678" s="181"/>
      <c r="F678" s="182"/>
      <c r="G678" s="182"/>
      <c r="H678" s="182"/>
      <c r="I678" s="182"/>
      <c r="J678" s="182"/>
      <c r="K678" s="182"/>
      <c r="L678" s="183"/>
      <c r="M678" s="184"/>
      <c r="N678" s="29"/>
      <c r="O678" s="30"/>
      <c r="P678" s="31"/>
      <c r="Q678" s="187"/>
      <c r="R678" s="188"/>
      <c r="S678" s="42"/>
      <c r="T678" s="42"/>
      <c r="U678" s="189"/>
    </row>
    <row r="679" spans="1:21" ht="19.5" customHeight="1" thickTop="1" thickBot="1" x14ac:dyDescent="0.3">
      <c r="A679" s="179"/>
      <c r="B679" s="276" t="s">
        <v>431</v>
      </c>
      <c r="C679" s="303"/>
      <c r="D679" s="322"/>
      <c r="E679" s="309">
        <v>84015</v>
      </c>
      <c r="F679" s="283" t="s">
        <v>21</v>
      </c>
      <c r="G679" s="283" t="s">
        <v>33</v>
      </c>
      <c r="H679" s="283" t="s">
        <v>23</v>
      </c>
      <c r="I679" s="286" t="s">
        <v>24</v>
      </c>
      <c r="J679" s="289" t="s">
        <v>25</v>
      </c>
      <c r="K679" s="95" t="s">
        <v>432</v>
      </c>
      <c r="L679" s="96" t="s">
        <v>35</v>
      </c>
      <c r="M679" s="93">
        <v>1.44</v>
      </c>
      <c r="N679" s="29">
        <f t="shared" si="81"/>
        <v>1.728</v>
      </c>
      <c r="O679" s="30">
        <f t="shared" si="82"/>
        <v>120.96</v>
      </c>
      <c r="P679" s="31">
        <f t="shared" si="83"/>
        <v>146.88</v>
      </c>
      <c r="Q679" s="70"/>
      <c r="R679" s="71">
        <f t="shared" ref="R679:R690" si="86">Q679*P679</f>
        <v>0</v>
      </c>
      <c r="S679" s="42"/>
      <c r="T679" s="42"/>
      <c r="U679" s="312"/>
    </row>
    <row r="680" spans="1:21" ht="19.5" customHeight="1" thickTop="1" thickBot="1" x14ac:dyDescent="0.3">
      <c r="A680" s="179"/>
      <c r="B680" s="276"/>
      <c r="C680" s="304"/>
      <c r="D680" s="323"/>
      <c r="E680" s="310"/>
      <c r="F680" s="284"/>
      <c r="G680" s="284"/>
      <c r="H680" s="284"/>
      <c r="I680" s="287"/>
      <c r="J680" s="295"/>
      <c r="K680" s="95" t="s">
        <v>432</v>
      </c>
      <c r="L680" s="223" t="s">
        <v>37</v>
      </c>
      <c r="M680" s="101">
        <v>1.8</v>
      </c>
      <c r="N680" s="29">
        <f t="shared" si="81"/>
        <v>2.16</v>
      </c>
      <c r="O680" s="30">
        <f t="shared" si="82"/>
        <v>151.20000000000002</v>
      </c>
      <c r="P680" s="31">
        <f t="shared" si="83"/>
        <v>183.60000000000002</v>
      </c>
      <c r="Q680" s="65"/>
      <c r="R680" s="66">
        <f t="shared" si="86"/>
        <v>0</v>
      </c>
      <c r="S680" s="42"/>
      <c r="T680" s="42"/>
      <c r="U680" s="266"/>
    </row>
    <row r="681" spans="1:21" ht="19.5" customHeight="1" thickTop="1" thickBot="1" x14ac:dyDescent="0.3">
      <c r="A681" s="179"/>
      <c r="B681" s="276"/>
      <c r="C681" s="304"/>
      <c r="D681" s="323"/>
      <c r="E681" s="310"/>
      <c r="F681" s="284"/>
      <c r="G681" s="284"/>
      <c r="H681" s="284"/>
      <c r="I681" s="287"/>
      <c r="J681" s="289" t="s">
        <v>29</v>
      </c>
      <c r="K681" s="95" t="s">
        <v>433</v>
      </c>
      <c r="L681" s="96" t="s">
        <v>35</v>
      </c>
      <c r="M681" s="93">
        <v>1.44</v>
      </c>
      <c r="N681" s="29">
        <f t="shared" si="81"/>
        <v>1.728</v>
      </c>
      <c r="O681" s="30">
        <f t="shared" si="82"/>
        <v>120.96</v>
      </c>
      <c r="P681" s="31">
        <f t="shared" si="83"/>
        <v>146.88</v>
      </c>
      <c r="Q681" s="70"/>
      <c r="R681" s="71">
        <f t="shared" si="86"/>
        <v>0</v>
      </c>
      <c r="S681" s="42"/>
      <c r="T681" s="42"/>
      <c r="U681" s="266"/>
    </row>
    <row r="682" spans="1:21" ht="19.5" customHeight="1" thickTop="1" thickBot="1" x14ac:dyDescent="0.3">
      <c r="A682" s="179"/>
      <c r="B682" s="276"/>
      <c r="C682" s="304"/>
      <c r="D682" s="323"/>
      <c r="E682" s="310"/>
      <c r="F682" s="284"/>
      <c r="G682" s="284"/>
      <c r="H682" s="284"/>
      <c r="I682" s="287"/>
      <c r="J682" s="295"/>
      <c r="K682" s="95" t="s">
        <v>433</v>
      </c>
      <c r="L682" s="99" t="s">
        <v>37</v>
      </c>
      <c r="M682" s="101">
        <v>1.8</v>
      </c>
      <c r="N682" s="29">
        <f t="shared" si="81"/>
        <v>2.16</v>
      </c>
      <c r="O682" s="30">
        <f t="shared" si="82"/>
        <v>151.20000000000002</v>
      </c>
      <c r="P682" s="31">
        <f t="shared" si="83"/>
        <v>183.60000000000002</v>
      </c>
      <c r="Q682" s="73"/>
      <c r="R682" s="74">
        <f t="shared" si="86"/>
        <v>0</v>
      </c>
      <c r="S682" s="42"/>
      <c r="T682" s="42"/>
      <c r="U682" s="266"/>
    </row>
    <row r="683" spans="1:21" ht="19.5" customHeight="1" thickTop="1" thickBot="1" x14ac:dyDescent="0.3">
      <c r="A683" s="179"/>
      <c r="B683" s="276"/>
      <c r="C683" s="304"/>
      <c r="D683" s="323"/>
      <c r="E683" s="310"/>
      <c r="F683" s="284"/>
      <c r="G683" s="284"/>
      <c r="H683" s="284"/>
      <c r="I683" s="287"/>
      <c r="J683" s="289" t="s">
        <v>31</v>
      </c>
      <c r="K683" s="95" t="s">
        <v>434</v>
      </c>
      <c r="L683" s="224" t="s">
        <v>35</v>
      </c>
      <c r="M683" s="93">
        <v>1.55</v>
      </c>
      <c r="N683" s="29">
        <f t="shared" si="81"/>
        <v>1.86</v>
      </c>
      <c r="O683" s="30">
        <f t="shared" si="82"/>
        <v>130.20000000000002</v>
      </c>
      <c r="P683" s="31">
        <f t="shared" si="83"/>
        <v>158.1</v>
      </c>
      <c r="Q683" s="60"/>
      <c r="R683" s="61">
        <f t="shared" si="86"/>
        <v>0</v>
      </c>
      <c r="S683" s="42"/>
      <c r="T683" s="42"/>
      <c r="U683" s="266"/>
    </row>
    <row r="684" spans="1:21" ht="19.5" customHeight="1" thickTop="1" thickBot="1" x14ac:dyDescent="0.3">
      <c r="A684" s="179"/>
      <c r="B684" s="276"/>
      <c r="C684" s="304"/>
      <c r="D684" s="323"/>
      <c r="E684" s="311"/>
      <c r="F684" s="285"/>
      <c r="G684" s="285"/>
      <c r="H684" s="285"/>
      <c r="I684" s="288"/>
      <c r="J684" s="295"/>
      <c r="K684" s="95" t="s">
        <v>434</v>
      </c>
      <c r="L684" s="99" t="s">
        <v>37</v>
      </c>
      <c r="M684" s="101">
        <v>1.91</v>
      </c>
      <c r="N684" s="29">
        <f t="shared" si="81"/>
        <v>2.2919999999999998</v>
      </c>
      <c r="O684" s="30">
        <f t="shared" si="82"/>
        <v>160.44</v>
      </c>
      <c r="P684" s="31">
        <f t="shared" si="83"/>
        <v>194.82</v>
      </c>
      <c r="Q684" s="73"/>
      <c r="R684" s="74">
        <f t="shared" si="86"/>
        <v>0</v>
      </c>
      <c r="S684" s="42"/>
      <c r="T684" s="42"/>
      <c r="U684" s="266"/>
    </row>
    <row r="685" spans="1:21" ht="19.5" customHeight="1" thickTop="1" thickBot="1" x14ac:dyDescent="0.3">
      <c r="A685" s="179"/>
      <c r="B685" s="276"/>
      <c r="C685" s="329"/>
      <c r="D685" s="338"/>
      <c r="E685" s="309">
        <v>84515</v>
      </c>
      <c r="F685" s="283" t="s">
        <v>40</v>
      </c>
      <c r="G685" s="283" t="s">
        <v>41</v>
      </c>
      <c r="H685" s="283" t="s">
        <v>42</v>
      </c>
      <c r="I685" s="286" t="s">
        <v>43</v>
      </c>
      <c r="J685" s="289" t="s">
        <v>25</v>
      </c>
      <c r="K685" s="95" t="s">
        <v>435</v>
      </c>
      <c r="L685" s="96" t="s">
        <v>35</v>
      </c>
      <c r="M685" s="93">
        <v>1.71</v>
      </c>
      <c r="N685" s="29">
        <f t="shared" si="81"/>
        <v>2.052</v>
      </c>
      <c r="O685" s="30">
        <f t="shared" si="82"/>
        <v>143.64000000000001</v>
      </c>
      <c r="P685" s="31">
        <f t="shared" si="83"/>
        <v>174.42000000000002</v>
      </c>
      <c r="Q685" s="70"/>
      <c r="R685" s="71">
        <f t="shared" si="86"/>
        <v>0</v>
      </c>
      <c r="S685" s="42"/>
      <c r="T685" s="42"/>
      <c r="U685" s="266"/>
    </row>
    <row r="686" spans="1:21" ht="19.5" customHeight="1" thickTop="1" thickBot="1" x14ac:dyDescent="0.3">
      <c r="A686" s="179"/>
      <c r="B686" s="276"/>
      <c r="C686" s="330"/>
      <c r="D686" s="339"/>
      <c r="E686" s="310"/>
      <c r="F686" s="284"/>
      <c r="G686" s="284"/>
      <c r="H686" s="284"/>
      <c r="I686" s="287"/>
      <c r="J686" s="295"/>
      <c r="K686" s="95" t="s">
        <v>435</v>
      </c>
      <c r="L686" s="223" t="s">
        <v>37</v>
      </c>
      <c r="M686" s="101">
        <v>2.23</v>
      </c>
      <c r="N686" s="29">
        <f t="shared" si="81"/>
        <v>2.6760000000000002</v>
      </c>
      <c r="O686" s="30">
        <f t="shared" si="82"/>
        <v>187.32000000000002</v>
      </c>
      <c r="P686" s="31">
        <f t="shared" si="83"/>
        <v>227.46</v>
      </c>
      <c r="Q686" s="65"/>
      <c r="R686" s="66">
        <f t="shared" si="86"/>
        <v>0</v>
      </c>
      <c r="S686" s="42"/>
      <c r="T686" s="42"/>
      <c r="U686" s="266"/>
    </row>
    <row r="687" spans="1:21" ht="19.5" customHeight="1" thickTop="1" thickBot="1" x14ac:dyDescent="0.3">
      <c r="A687" s="179"/>
      <c r="B687" s="276"/>
      <c r="C687" s="330"/>
      <c r="D687" s="339"/>
      <c r="E687" s="310"/>
      <c r="F687" s="284"/>
      <c r="G687" s="284"/>
      <c r="H687" s="284"/>
      <c r="I687" s="287"/>
      <c r="J687" s="289" t="s">
        <v>29</v>
      </c>
      <c r="K687" s="95" t="s">
        <v>436</v>
      </c>
      <c r="L687" s="96" t="s">
        <v>35</v>
      </c>
      <c r="M687" s="93">
        <v>1.71</v>
      </c>
      <c r="N687" s="29">
        <f t="shared" si="81"/>
        <v>2.052</v>
      </c>
      <c r="O687" s="30">
        <f t="shared" si="82"/>
        <v>143.64000000000001</v>
      </c>
      <c r="P687" s="31">
        <f t="shared" si="83"/>
        <v>174.42000000000002</v>
      </c>
      <c r="Q687" s="70"/>
      <c r="R687" s="71">
        <f t="shared" si="86"/>
        <v>0</v>
      </c>
      <c r="S687" s="42"/>
      <c r="T687" s="42"/>
      <c r="U687" s="266"/>
    </row>
    <row r="688" spans="1:21" ht="19.5" customHeight="1" thickTop="1" thickBot="1" x14ac:dyDescent="0.3">
      <c r="A688" s="179"/>
      <c r="B688" s="276"/>
      <c r="C688" s="330"/>
      <c r="D688" s="339"/>
      <c r="E688" s="310"/>
      <c r="F688" s="284"/>
      <c r="G688" s="284"/>
      <c r="H688" s="284"/>
      <c r="I688" s="287"/>
      <c r="J688" s="295"/>
      <c r="K688" s="95" t="s">
        <v>436</v>
      </c>
      <c r="L688" s="99" t="s">
        <v>37</v>
      </c>
      <c r="M688" s="101">
        <v>2.23</v>
      </c>
      <c r="N688" s="29">
        <f t="shared" si="81"/>
        <v>2.6760000000000002</v>
      </c>
      <c r="O688" s="30">
        <f t="shared" si="82"/>
        <v>187.32000000000002</v>
      </c>
      <c r="P688" s="31">
        <f t="shared" si="83"/>
        <v>227.46</v>
      </c>
      <c r="Q688" s="73"/>
      <c r="R688" s="74">
        <f t="shared" si="86"/>
        <v>0</v>
      </c>
      <c r="S688" s="42"/>
      <c r="T688" s="42"/>
      <c r="U688" s="266"/>
    </row>
    <row r="689" spans="1:21" ht="19.5" customHeight="1" thickTop="1" thickBot="1" x14ac:dyDescent="0.3">
      <c r="A689" s="179"/>
      <c r="B689" s="276"/>
      <c r="C689" s="330"/>
      <c r="D689" s="339"/>
      <c r="E689" s="310"/>
      <c r="F689" s="284"/>
      <c r="G689" s="284"/>
      <c r="H689" s="284"/>
      <c r="I689" s="287"/>
      <c r="J689" s="289" t="s">
        <v>31</v>
      </c>
      <c r="K689" s="95" t="s">
        <v>437</v>
      </c>
      <c r="L689" s="224" t="s">
        <v>35</v>
      </c>
      <c r="M689" s="93">
        <v>1.82</v>
      </c>
      <c r="N689" s="29">
        <f t="shared" si="81"/>
        <v>2.1840000000000002</v>
      </c>
      <c r="O689" s="30">
        <f t="shared" si="82"/>
        <v>152.88000000000002</v>
      </c>
      <c r="P689" s="31">
        <f t="shared" si="83"/>
        <v>185.64000000000001</v>
      </c>
      <c r="Q689" s="60"/>
      <c r="R689" s="61">
        <f t="shared" si="86"/>
        <v>0</v>
      </c>
      <c r="S689" s="42"/>
      <c r="T689" s="42"/>
      <c r="U689" s="266"/>
    </row>
    <row r="690" spans="1:21" ht="19.5" customHeight="1" thickTop="1" thickBot="1" x14ac:dyDescent="0.3">
      <c r="A690" s="179"/>
      <c r="B690" s="276"/>
      <c r="C690" s="337"/>
      <c r="D690" s="280"/>
      <c r="E690" s="311"/>
      <c r="F690" s="285"/>
      <c r="G690" s="285"/>
      <c r="H690" s="285"/>
      <c r="I690" s="288"/>
      <c r="J690" s="295"/>
      <c r="K690" s="95" t="s">
        <v>437</v>
      </c>
      <c r="L690" s="99" t="s">
        <v>37</v>
      </c>
      <c r="M690" s="94">
        <v>2.34</v>
      </c>
      <c r="N690" s="29">
        <f t="shared" si="81"/>
        <v>2.8079999999999998</v>
      </c>
      <c r="O690" s="30">
        <f t="shared" si="82"/>
        <v>196.56</v>
      </c>
      <c r="P690" s="31">
        <f t="shared" si="83"/>
        <v>238.67999999999998</v>
      </c>
      <c r="Q690" s="73"/>
      <c r="R690" s="74">
        <f t="shared" si="86"/>
        <v>0</v>
      </c>
      <c r="S690" s="42"/>
      <c r="T690" s="42"/>
      <c r="U690" s="267"/>
    </row>
    <row r="691" spans="1:21" ht="6.75" customHeight="1" thickTop="1" thickBot="1" x14ac:dyDescent="0.3">
      <c r="A691" s="179"/>
      <c r="B691" s="180"/>
      <c r="C691" s="181"/>
      <c r="D691" s="181"/>
      <c r="E691" s="181"/>
      <c r="F691" s="182"/>
      <c r="G691" s="182"/>
      <c r="H691" s="182"/>
      <c r="I691" s="182"/>
      <c r="J691" s="182"/>
      <c r="K691" s="182"/>
      <c r="L691" s="183"/>
      <c r="M691" s="184"/>
      <c r="N691" s="29"/>
      <c r="O691" s="30"/>
      <c r="P691" s="31"/>
      <c r="Q691" s="187"/>
      <c r="R691" s="188"/>
      <c r="S691" s="42"/>
      <c r="T691" s="42"/>
      <c r="U691" s="189"/>
    </row>
    <row r="692" spans="1:21" ht="28.5" customHeight="1" thickTop="1" thickBot="1" x14ac:dyDescent="0.3">
      <c r="A692" s="179"/>
      <c r="B692" s="276" t="s">
        <v>438</v>
      </c>
      <c r="C692" s="303"/>
      <c r="D692" s="322"/>
      <c r="E692" s="254">
        <v>34003</v>
      </c>
      <c r="F692" s="257" t="s">
        <v>21</v>
      </c>
      <c r="G692" s="257" t="s">
        <v>33</v>
      </c>
      <c r="H692" s="257" t="s">
        <v>23</v>
      </c>
      <c r="I692" s="260" t="s">
        <v>24</v>
      </c>
      <c r="J692" s="263" t="s">
        <v>25</v>
      </c>
      <c r="K692" s="67" t="s">
        <v>439</v>
      </c>
      <c r="L692" s="96" t="s">
        <v>35</v>
      </c>
      <c r="M692" s="93">
        <v>1.48</v>
      </c>
      <c r="N692" s="29">
        <f t="shared" si="81"/>
        <v>1.776</v>
      </c>
      <c r="O692" s="30">
        <f t="shared" si="82"/>
        <v>124.32000000000001</v>
      </c>
      <c r="P692" s="31">
        <f t="shared" si="83"/>
        <v>150.96</v>
      </c>
      <c r="Q692" s="70"/>
      <c r="R692" s="71">
        <f t="shared" ref="R692:R697" si="87">Q692*P692</f>
        <v>0</v>
      </c>
      <c r="S692" s="42"/>
      <c r="T692" s="42"/>
      <c r="U692" s="265" t="s">
        <v>440</v>
      </c>
    </row>
    <row r="693" spans="1:21" ht="28.5" customHeight="1" thickTop="1" thickBot="1" x14ac:dyDescent="0.3">
      <c r="A693" s="179"/>
      <c r="B693" s="276"/>
      <c r="C693" s="304"/>
      <c r="D693" s="323"/>
      <c r="E693" s="255"/>
      <c r="F693" s="258"/>
      <c r="G693" s="258"/>
      <c r="H693" s="258"/>
      <c r="I693" s="261"/>
      <c r="J693" s="264"/>
      <c r="K693" s="62" t="s">
        <v>439</v>
      </c>
      <c r="L693" s="223" t="s">
        <v>37</v>
      </c>
      <c r="M693" s="94">
        <v>2.04</v>
      </c>
      <c r="N693" s="29">
        <f t="shared" si="81"/>
        <v>2.448</v>
      </c>
      <c r="O693" s="30">
        <f t="shared" si="82"/>
        <v>171.35999999999999</v>
      </c>
      <c r="P693" s="31">
        <f t="shared" si="83"/>
        <v>208.07999999999998</v>
      </c>
      <c r="Q693" s="65"/>
      <c r="R693" s="66">
        <f t="shared" si="87"/>
        <v>0</v>
      </c>
      <c r="S693" s="42"/>
      <c r="T693" s="42"/>
      <c r="U693" s="266"/>
    </row>
    <row r="694" spans="1:21" ht="28.5" customHeight="1" thickTop="1" thickBot="1" x14ac:dyDescent="0.3">
      <c r="A694" s="179"/>
      <c r="B694" s="276"/>
      <c r="C694" s="304"/>
      <c r="D694" s="323"/>
      <c r="E694" s="255"/>
      <c r="F694" s="258"/>
      <c r="G694" s="258"/>
      <c r="H694" s="258"/>
      <c r="I694" s="261"/>
      <c r="J694" s="263" t="s">
        <v>29</v>
      </c>
      <c r="K694" s="67" t="s">
        <v>441</v>
      </c>
      <c r="L694" s="96" t="s">
        <v>35</v>
      </c>
      <c r="M694" s="93">
        <v>1.48</v>
      </c>
      <c r="N694" s="29">
        <f t="shared" si="81"/>
        <v>1.776</v>
      </c>
      <c r="O694" s="30">
        <f t="shared" si="82"/>
        <v>124.32000000000001</v>
      </c>
      <c r="P694" s="31">
        <f t="shared" si="83"/>
        <v>150.96</v>
      </c>
      <c r="Q694" s="70"/>
      <c r="R694" s="71">
        <f t="shared" si="87"/>
        <v>0</v>
      </c>
      <c r="S694" s="42"/>
      <c r="T694" s="42"/>
      <c r="U694" s="266"/>
    </row>
    <row r="695" spans="1:21" ht="28.5" customHeight="1" thickTop="1" thickBot="1" x14ac:dyDescent="0.3">
      <c r="A695" s="179"/>
      <c r="B695" s="276"/>
      <c r="C695" s="304"/>
      <c r="D695" s="323"/>
      <c r="E695" s="255"/>
      <c r="F695" s="258"/>
      <c r="G695" s="258"/>
      <c r="H695" s="258"/>
      <c r="I695" s="261"/>
      <c r="J695" s="264"/>
      <c r="K695" s="62" t="s">
        <v>441</v>
      </c>
      <c r="L695" s="223" t="s">
        <v>37</v>
      </c>
      <c r="M695" s="94">
        <v>2.04</v>
      </c>
      <c r="N695" s="29">
        <f t="shared" si="81"/>
        <v>2.448</v>
      </c>
      <c r="O695" s="30">
        <f t="shared" si="82"/>
        <v>171.35999999999999</v>
      </c>
      <c r="P695" s="31">
        <f t="shared" si="83"/>
        <v>208.07999999999998</v>
      </c>
      <c r="Q695" s="73"/>
      <c r="R695" s="74">
        <f t="shared" si="87"/>
        <v>0</v>
      </c>
      <c r="S695" s="42"/>
      <c r="T695" s="42"/>
      <c r="U695" s="266"/>
    </row>
    <row r="696" spans="1:21" ht="28.5" customHeight="1" thickTop="1" thickBot="1" x14ac:dyDescent="0.3">
      <c r="A696" s="179"/>
      <c r="B696" s="276"/>
      <c r="C696" s="304"/>
      <c r="D696" s="323"/>
      <c r="E696" s="255"/>
      <c r="F696" s="258"/>
      <c r="G696" s="258"/>
      <c r="H696" s="258"/>
      <c r="I696" s="261"/>
      <c r="J696" s="263" t="s">
        <v>31</v>
      </c>
      <c r="K696" s="67" t="s">
        <v>442</v>
      </c>
      <c r="L696" s="96" t="s">
        <v>35</v>
      </c>
      <c r="M696" s="93">
        <v>1.59</v>
      </c>
      <c r="N696" s="29">
        <f t="shared" si="81"/>
        <v>1.9080000000000001</v>
      </c>
      <c r="O696" s="30">
        <f t="shared" si="82"/>
        <v>133.56</v>
      </c>
      <c r="P696" s="31">
        <f t="shared" si="83"/>
        <v>162.18</v>
      </c>
      <c r="Q696" s="60"/>
      <c r="R696" s="61">
        <f t="shared" si="87"/>
        <v>0</v>
      </c>
      <c r="S696" s="42"/>
      <c r="T696" s="42"/>
      <c r="U696" s="266"/>
    </row>
    <row r="697" spans="1:21" ht="28.5" customHeight="1" thickTop="1" thickBot="1" x14ac:dyDescent="0.3">
      <c r="A697" s="179"/>
      <c r="B697" s="276"/>
      <c r="C697" s="305"/>
      <c r="D697" s="324"/>
      <c r="E697" s="328"/>
      <c r="F697" s="270"/>
      <c r="G697" s="270"/>
      <c r="H697" s="270"/>
      <c r="I697" s="271"/>
      <c r="J697" s="268"/>
      <c r="K697" s="75" t="s">
        <v>442</v>
      </c>
      <c r="L697" s="99" t="s">
        <v>37</v>
      </c>
      <c r="M697" s="94">
        <v>2.15</v>
      </c>
      <c r="N697" s="29">
        <f t="shared" si="81"/>
        <v>2.58</v>
      </c>
      <c r="O697" s="30">
        <f t="shared" si="82"/>
        <v>180.6</v>
      </c>
      <c r="P697" s="31">
        <f t="shared" si="83"/>
        <v>219.3</v>
      </c>
      <c r="Q697" s="73"/>
      <c r="R697" s="74">
        <f t="shared" si="87"/>
        <v>0</v>
      </c>
      <c r="S697" s="42"/>
      <c r="T697" s="42"/>
      <c r="U697" s="267"/>
    </row>
    <row r="698" spans="1:21" ht="6.75" customHeight="1" thickTop="1" thickBot="1" x14ac:dyDescent="0.3">
      <c r="A698" s="179"/>
      <c r="B698" s="194"/>
      <c r="C698" s="195"/>
      <c r="D698" s="195"/>
      <c r="E698" s="195"/>
      <c r="F698" s="196"/>
      <c r="G698" s="196"/>
      <c r="H698" s="196"/>
      <c r="I698" s="196"/>
      <c r="J698" s="196"/>
      <c r="K698" s="196"/>
      <c r="L698" s="197"/>
      <c r="M698" s="198"/>
      <c r="N698" s="29"/>
      <c r="O698" s="30"/>
      <c r="P698" s="31"/>
      <c r="Q698" s="199"/>
      <c r="R698" s="200"/>
      <c r="S698" s="42"/>
      <c r="T698" s="42"/>
      <c r="U698" s="201"/>
    </row>
    <row r="699" spans="1:21" ht="162" customHeight="1" thickTop="1" thickBot="1" x14ac:dyDescent="0.3">
      <c r="A699" s="179"/>
      <c r="B699" s="202" t="s">
        <v>438</v>
      </c>
      <c r="C699" s="166"/>
      <c r="D699" s="167"/>
      <c r="E699" s="168">
        <v>34004</v>
      </c>
      <c r="F699" s="169" t="s">
        <v>21</v>
      </c>
      <c r="G699" s="169" t="s">
        <v>33</v>
      </c>
      <c r="H699" s="169" t="s">
        <v>23</v>
      </c>
      <c r="I699" s="170" t="s">
        <v>24</v>
      </c>
      <c r="J699" s="37" t="s">
        <v>31</v>
      </c>
      <c r="K699" s="38" t="s">
        <v>443</v>
      </c>
      <c r="L699" s="161" t="s">
        <v>444</v>
      </c>
      <c r="M699" s="225">
        <v>1.7</v>
      </c>
      <c r="N699" s="29">
        <f t="shared" si="81"/>
        <v>2.04</v>
      </c>
      <c r="O699" s="30">
        <f t="shared" si="82"/>
        <v>142.80000000000001</v>
      </c>
      <c r="P699" s="31">
        <f t="shared" si="83"/>
        <v>173.4</v>
      </c>
      <c r="Q699" s="40"/>
      <c r="R699" s="41">
        <f>Q699*P699</f>
        <v>0</v>
      </c>
      <c r="S699" s="146"/>
      <c r="T699" s="146"/>
      <c r="U699" s="203" t="s">
        <v>445</v>
      </c>
    </row>
    <row r="700" spans="1:21" ht="6.75" customHeight="1" thickTop="1" thickBot="1" x14ac:dyDescent="0.3">
      <c r="A700" s="179"/>
      <c r="B700" s="204"/>
      <c r="C700" s="205"/>
      <c r="D700" s="205"/>
      <c r="E700" s="206"/>
      <c r="F700" s="207"/>
      <c r="G700" s="207"/>
      <c r="H700" s="207"/>
      <c r="I700" s="208"/>
      <c r="J700" s="209"/>
      <c r="K700" s="209"/>
      <c r="L700" s="210"/>
      <c r="M700" s="211"/>
      <c r="N700" s="29"/>
      <c r="O700" s="30"/>
      <c r="P700" s="31"/>
      <c r="Q700" s="212"/>
      <c r="R700" s="213"/>
      <c r="S700" s="42"/>
      <c r="T700" s="42"/>
      <c r="U700" s="214"/>
    </row>
    <row r="701" spans="1:21" ht="75.75" customHeight="1" thickTop="1" thickBot="1" x14ac:dyDescent="0.3">
      <c r="A701" s="179"/>
      <c r="B701" s="301" t="s">
        <v>438</v>
      </c>
      <c r="C701" s="303"/>
      <c r="D701" s="322"/>
      <c r="E701" s="254">
        <v>34005</v>
      </c>
      <c r="F701" s="257" t="s">
        <v>21</v>
      </c>
      <c r="G701" s="257" t="s">
        <v>33</v>
      </c>
      <c r="H701" s="257" t="s">
        <v>23</v>
      </c>
      <c r="I701" s="260" t="s">
        <v>24</v>
      </c>
      <c r="J701" s="226" t="s">
        <v>25</v>
      </c>
      <c r="K701" s="67" t="s">
        <v>446</v>
      </c>
      <c r="L701" s="96" t="s">
        <v>27</v>
      </c>
      <c r="M701" s="93">
        <v>2.0499999999999998</v>
      </c>
      <c r="N701" s="29">
        <f t="shared" si="81"/>
        <v>2.46</v>
      </c>
      <c r="O701" s="30">
        <f t="shared" si="82"/>
        <v>172.2</v>
      </c>
      <c r="P701" s="31">
        <f t="shared" si="83"/>
        <v>209.1</v>
      </c>
      <c r="Q701" s="70"/>
      <c r="R701" s="71">
        <f>Q701*P701</f>
        <v>0</v>
      </c>
      <c r="S701" s="34"/>
      <c r="T701" s="34"/>
      <c r="U701" s="265"/>
    </row>
    <row r="702" spans="1:21" ht="75.75" customHeight="1" thickTop="1" thickBot="1" x14ac:dyDescent="0.3">
      <c r="A702" s="179"/>
      <c r="B702" s="302"/>
      <c r="C702" s="305"/>
      <c r="D702" s="324"/>
      <c r="E702" s="328"/>
      <c r="F702" s="270"/>
      <c r="G702" s="270"/>
      <c r="H702" s="270"/>
      <c r="I702" s="271"/>
      <c r="J702" s="37" t="s">
        <v>29</v>
      </c>
      <c r="K702" s="38" t="s">
        <v>447</v>
      </c>
      <c r="L702" s="161" t="s">
        <v>27</v>
      </c>
      <c r="M702" s="93">
        <v>2.5499999999999998</v>
      </c>
      <c r="N702" s="29">
        <f t="shared" si="81"/>
        <v>3.0599999999999996</v>
      </c>
      <c r="O702" s="30">
        <f t="shared" si="82"/>
        <v>214.19999999999996</v>
      </c>
      <c r="P702" s="31">
        <f t="shared" si="83"/>
        <v>260.09999999999997</v>
      </c>
      <c r="Q702" s="40"/>
      <c r="R702" s="41">
        <f>Q702*P702</f>
        <v>0</v>
      </c>
      <c r="S702" s="128"/>
      <c r="T702" s="128"/>
      <c r="U702" s="267"/>
    </row>
    <row r="703" spans="1:21" ht="6.75" customHeight="1" thickTop="1" thickBot="1" x14ac:dyDescent="0.3">
      <c r="A703" s="179"/>
      <c r="B703" s="204"/>
      <c r="C703" s="205"/>
      <c r="D703" s="205"/>
      <c r="E703" s="206"/>
      <c r="F703" s="207"/>
      <c r="G703" s="207"/>
      <c r="H703" s="207"/>
      <c r="I703" s="208"/>
      <c r="J703" s="209"/>
      <c r="K703" s="209"/>
      <c r="L703" s="210"/>
      <c r="M703" s="211"/>
      <c r="N703" s="29"/>
      <c r="O703" s="30"/>
      <c r="P703" s="31"/>
      <c r="Q703" s="212"/>
      <c r="R703" s="213"/>
      <c r="S703" s="42"/>
      <c r="T703" s="42"/>
      <c r="U703" s="214"/>
    </row>
    <row r="704" spans="1:21" ht="130.5" customHeight="1" thickTop="1" thickBot="1" x14ac:dyDescent="0.3">
      <c r="A704" s="179"/>
      <c r="B704" s="202" t="s">
        <v>438</v>
      </c>
      <c r="C704" s="166"/>
      <c r="D704" s="167"/>
      <c r="E704" s="168">
        <v>34006</v>
      </c>
      <c r="F704" s="169" t="s">
        <v>21</v>
      </c>
      <c r="G704" s="169" t="s">
        <v>33</v>
      </c>
      <c r="H704" s="169" t="s">
        <v>23</v>
      </c>
      <c r="I704" s="170" t="s">
        <v>24</v>
      </c>
      <c r="J704" s="37" t="s">
        <v>31</v>
      </c>
      <c r="K704" s="38" t="s">
        <v>448</v>
      </c>
      <c r="L704" s="161" t="s">
        <v>27</v>
      </c>
      <c r="M704" s="145">
        <v>1.66</v>
      </c>
      <c r="N704" s="29">
        <f t="shared" si="81"/>
        <v>1.992</v>
      </c>
      <c r="O704" s="30">
        <f t="shared" si="82"/>
        <v>139.44</v>
      </c>
      <c r="P704" s="31">
        <f t="shared" si="83"/>
        <v>169.32</v>
      </c>
      <c r="Q704" s="40"/>
      <c r="R704" s="41">
        <f>Q704*P704</f>
        <v>0</v>
      </c>
      <c r="S704" s="146"/>
      <c r="T704" s="146"/>
      <c r="U704" s="203"/>
    </row>
    <row r="705" spans="1:21" ht="6.75" customHeight="1" thickTop="1" thickBot="1" x14ac:dyDescent="0.3">
      <c r="A705" s="179"/>
      <c r="B705" s="204"/>
      <c r="C705" s="205"/>
      <c r="D705" s="205"/>
      <c r="E705" s="206"/>
      <c r="F705" s="207"/>
      <c r="G705" s="207"/>
      <c r="H705" s="207"/>
      <c r="I705" s="208"/>
      <c r="J705" s="209"/>
      <c r="K705" s="209"/>
      <c r="L705" s="210"/>
      <c r="M705" s="211"/>
      <c r="N705" s="29"/>
      <c r="O705" s="30"/>
      <c r="P705" s="31"/>
      <c r="Q705" s="212"/>
      <c r="R705" s="213"/>
      <c r="S705" s="42"/>
      <c r="T705" s="42"/>
      <c r="U705" s="214"/>
    </row>
    <row r="706" spans="1:21" ht="39.75" customHeight="1" thickTop="1" thickBot="1" x14ac:dyDescent="0.3">
      <c r="A706" s="179"/>
      <c r="B706" s="301" t="s">
        <v>449</v>
      </c>
      <c r="C706" s="303"/>
      <c r="D706" s="322"/>
      <c r="E706" s="281">
        <v>54015</v>
      </c>
      <c r="F706" s="272" t="s">
        <v>21</v>
      </c>
      <c r="G706" s="283" t="s">
        <v>184</v>
      </c>
      <c r="H706" s="283" t="s">
        <v>23</v>
      </c>
      <c r="I706" s="286" t="s">
        <v>196</v>
      </c>
      <c r="J706" s="112" t="s">
        <v>25</v>
      </c>
      <c r="K706" s="95" t="s">
        <v>450</v>
      </c>
      <c r="L706" s="96" t="s">
        <v>182</v>
      </c>
      <c r="M706" s="93">
        <v>2.8</v>
      </c>
      <c r="N706" s="29">
        <f t="shared" si="81"/>
        <v>3.36</v>
      </c>
      <c r="O706" s="30">
        <f t="shared" si="82"/>
        <v>235.2</v>
      </c>
      <c r="P706" s="31">
        <f t="shared" si="83"/>
        <v>285.59999999999997</v>
      </c>
      <c r="Q706" s="70"/>
      <c r="R706" s="71">
        <f>Q706*P706</f>
        <v>0</v>
      </c>
      <c r="S706" s="34"/>
      <c r="T706" s="34"/>
      <c r="U706" s="312"/>
    </row>
    <row r="707" spans="1:21" ht="39.75" customHeight="1" thickTop="1" thickBot="1" x14ac:dyDescent="0.3">
      <c r="A707" s="179"/>
      <c r="B707" s="276"/>
      <c r="C707" s="304"/>
      <c r="D707" s="323"/>
      <c r="E707" s="327"/>
      <c r="F707" s="325"/>
      <c r="G707" s="284"/>
      <c r="H707" s="284"/>
      <c r="I707" s="287"/>
      <c r="J707" s="112" t="s">
        <v>29</v>
      </c>
      <c r="K707" s="95" t="s">
        <v>451</v>
      </c>
      <c r="L707" s="96" t="s">
        <v>182</v>
      </c>
      <c r="M707" s="93">
        <v>2.8</v>
      </c>
      <c r="N707" s="29">
        <f t="shared" si="81"/>
        <v>3.36</v>
      </c>
      <c r="O707" s="30">
        <f t="shared" si="82"/>
        <v>235.2</v>
      </c>
      <c r="P707" s="31">
        <f t="shared" si="83"/>
        <v>285.59999999999997</v>
      </c>
      <c r="Q707" s="70"/>
      <c r="R707" s="71">
        <f>Q707*P707</f>
        <v>0</v>
      </c>
      <c r="S707" s="42"/>
      <c r="T707" s="42"/>
      <c r="U707" s="266"/>
    </row>
    <row r="708" spans="1:21" ht="39.75" customHeight="1" thickTop="1" thickBot="1" x14ac:dyDescent="0.3">
      <c r="A708" s="179"/>
      <c r="B708" s="302"/>
      <c r="C708" s="305"/>
      <c r="D708" s="324"/>
      <c r="E708" s="282"/>
      <c r="F708" s="273"/>
      <c r="G708" s="285"/>
      <c r="H708" s="285"/>
      <c r="I708" s="288"/>
      <c r="J708" s="143" t="s">
        <v>31</v>
      </c>
      <c r="K708" s="160" t="s">
        <v>452</v>
      </c>
      <c r="L708" s="161" t="s">
        <v>182</v>
      </c>
      <c r="M708" s="145">
        <v>2.91</v>
      </c>
      <c r="N708" s="29">
        <f t="shared" si="81"/>
        <v>3.492</v>
      </c>
      <c r="O708" s="30">
        <f t="shared" si="82"/>
        <v>244.44</v>
      </c>
      <c r="P708" s="31">
        <f t="shared" si="83"/>
        <v>296.82</v>
      </c>
      <c r="Q708" s="87"/>
      <c r="R708" s="88">
        <f>Q708*P708</f>
        <v>0</v>
      </c>
      <c r="S708" s="128"/>
      <c r="T708" s="128"/>
      <c r="U708" s="267"/>
    </row>
    <row r="709" spans="1:21" ht="6.75" customHeight="1" thickTop="1" thickBot="1" x14ac:dyDescent="0.3">
      <c r="A709" s="179"/>
      <c r="B709" s="227"/>
      <c r="C709" s="228"/>
      <c r="D709" s="228"/>
      <c r="E709" s="228"/>
      <c r="F709" s="207"/>
      <c r="G709" s="207"/>
      <c r="H709" s="207"/>
      <c r="I709" s="207"/>
      <c r="J709" s="207"/>
      <c r="K709" s="207"/>
      <c r="L709" s="210"/>
      <c r="M709" s="211"/>
      <c r="N709" s="29"/>
      <c r="O709" s="30"/>
      <c r="P709" s="31"/>
      <c r="Q709" s="212"/>
      <c r="R709" s="213"/>
      <c r="S709" s="42"/>
      <c r="T709" s="42"/>
      <c r="U709" s="229"/>
    </row>
    <row r="710" spans="1:21" ht="19.5" customHeight="1" thickTop="1" thickBot="1" x14ac:dyDescent="0.3">
      <c r="A710" s="179"/>
      <c r="B710" s="301" t="s">
        <v>449</v>
      </c>
      <c r="C710" s="303"/>
      <c r="D710" s="322"/>
      <c r="E710" s="309">
        <v>54501</v>
      </c>
      <c r="F710" s="272" t="s">
        <v>21</v>
      </c>
      <c r="G710" s="272" t="s">
        <v>33</v>
      </c>
      <c r="H710" s="272" t="s">
        <v>23</v>
      </c>
      <c r="I710" s="274" t="s">
        <v>24</v>
      </c>
      <c r="J710" s="263" t="s">
        <v>25</v>
      </c>
      <c r="K710" s="67" t="s">
        <v>453</v>
      </c>
      <c r="L710" s="68" t="s">
        <v>35</v>
      </c>
      <c r="M710" s="93">
        <v>1.76</v>
      </c>
      <c r="N710" s="29">
        <f t="shared" ref="N710:N736" si="88">M710+M710*0.2</f>
        <v>2.1120000000000001</v>
      </c>
      <c r="O710" s="30">
        <f t="shared" ref="O710:O736" si="89">N710*70</f>
        <v>147.84</v>
      </c>
      <c r="P710" s="31">
        <f t="shared" ref="P710:P736" si="90">N710*85</f>
        <v>179.52</v>
      </c>
      <c r="Q710" s="70"/>
      <c r="R710" s="71">
        <f t="shared" ref="R710:R715" si="91">Q710*P710</f>
        <v>0</v>
      </c>
      <c r="S710" s="34"/>
      <c r="T710" s="34"/>
      <c r="U710" s="312"/>
    </row>
    <row r="711" spans="1:21" ht="19.5" customHeight="1" thickTop="1" thickBot="1" x14ac:dyDescent="0.3">
      <c r="A711" s="179"/>
      <c r="B711" s="276"/>
      <c r="C711" s="304"/>
      <c r="D711" s="323"/>
      <c r="E711" s="310"/>
      <c r="F711" s="325"/>
      <c r="G711" s="325"/>
      <c r="H711" s="325"/>
      <c r="I711" s="326"/>
      <c r="J711" s="264"/>
      <c r="K711" s="62" t="s">
        <v>453</v>
      </c>
      <c r="L711" s="63" t="s">
        <v>37</v>
      </c>
      <c r="M711" s="101">
        <v>2.2799999999999998</v>
      </c>
      <c r="N711" s="29">
        <f t="shared" si="88"/>
        <v>2.7359999999999998</v>
      </c>
      <c r="O711" s="30">
        <f t="shared" si="89"/>
        <v>191.51999999999998</v>
      </c>
      <c r="P711" s="31">
        <f t="shared" si="90"/>
        <v>232.55999999999997</v>
      </c>
      <c r="Q711" s="65"/>
      <c r="R711" s="66">
        <f t="shared" si="91"/>
        <v>0</v>
      </c>
      <c r="S711" s="42"/>
      <c r="T711" s="42"/>
      <c r="U711" s="266"/>
    </row>
    <row r="712" spans="1:21" ht="19.5" customHeight="1" thickTop="1" thickBot="1" x14ac:dyDescent="0.3">
      <c r="A712" s="179"/>
      <c r="B712" s="276"/>
      <c r="C712" s="304"/>
      <c r="D712" s="323"/>
      <c r="E712" s="310"/>
      <c r="F712" s="325"/>
      <c r="G712" s="325"/>
      <c r="H712" s="325"/>
      <c r="I712" s="326"/>
      <c r="J712" s="263" t="s">
        <v>29</v>
      </c>
      <c r="K712" s="67" t="s">
        <v>454</v>
      </c>
      <c r="L712" s="68" t="s">
        <v>35</v>
      </c>
      <c r="M712" s="93">
        <v>1.76</v>
      </c>
      <c r="N712" s="29">
        <f t="shared" si="88"/>
        <v>2.1120000000000001</v>
      </c>
      <c r="O712" s="30">
        <f t="shared" si="89"/>
        <v>147.84</v>
      </c>
      <c r="P712" s="31">
        <f t="shared" si="90"/>
        <v>179.52</v>
      </c>
      <c r="Q712" s="70"/>
      <c r="R712" s="71">
        <f t="shared" si="91"/>
        <v>0</v>
      </c>
      <c r="S712" s="42"/>
      <c r="T712" s="42"/>
      <c r="U712" s="266"/>
    </row>
    <row r="713" spans="1:21" ht="19.5" customHeight="1" thickTop="1" thickBot="1" x14ac:dyDescent="0.3">
      <c r="A713" s="179"/>
      <c r="B713" s="276"/>
      <c r="C713" s="304"/>
      <c r="D713" s="323"/>
      <c r="E713" s="310"/>
      <c r="F713" s="325"/>
      <c r="G713" s="325"/>
      <c r="H713" s="325"/>
      <c r="I713" s="326"/>
      <c r="J713" s="268"/>
      <c r="K713" s="62" t="s">
        <v>454</v>
      </c>
      <c r="L713" s="72" t="s">
        <v>37</v>
      </c>
      <c r="M713" s="101">
        <v>2.2799999999999998</v>
      </c>
      <c r="N713" s="29">
        <f t="shared" si="88"/>
        <v>2.7359999999999998</v>
      </c>
      <c r="O713" s="30">
        <f t="shared" si="89"/>
        <v>191.51999999999998</v>
      </c>
      <c r="P713" s="31">
        <f t="shared" si="90"/>
        <v>232.55999999999997</v>
      </c>
      <c r="Q713" s="73"/>
      <c r="R713" s="74">
        <f t="shared" si="91"/>
        <v>0</v>
      </c>
      <c r="S713" s="42"/>
      <c r="T713" s="42"/>
      <c r="U713" s="266"/>
    </row>
    <row r="714" spans="1:21" ht="19.5" customHeight="1" thickTop="1" thickBot="1" x14ac:dyDescent="0.3">
      <c r="A714" s="179"/>
      <c r="B714" s="276"/>
      <c r="C714" s="304"/>
      <c r="D714" s="323"/>
      <c r="E714" s="310"/>
      <c r="F714" s="325"/>
      <c r="G714" s="325"/>
      <c r="H714" s="325"/>
      <c r="I714" s="326"/>
      <c r="J714" s="269" t="s">
        <v>31</v>
      </c>
      <c r="K714" s="67" t="s">
        <v>455</v>
      </c>
      <c r="L714" s="58" t="s">
        <v>35</v>
      </c>
      <c r="M714" s="93">
        <v>1.87</v>
      </c>
      <c r="N714" s="29">
        <f t="shared" si="88"/>
        <v>2.2440000000000002</v>
      </c>
      <c r="O714" s="30">
        <f t="shared" si="89"/>
        <v>157.08000000000001</v>
      </c>
      <c r="P714" s="31">
        <f t="shared" si="90"/>
        <v>190.74</v>
      </c>
      <c r="Q714" s="60"/>
      <c r="R714" s="61">
        <f t="shared" si="91"/>
        <v>0</v>
      </c>
      <c r="S714" s="42"/>
      <c r="T714" s="42"/>
      <c r="U714" s="266"/>
    </row>
    <row r="715" spans="1:21" ht="19.5" customHeight="1" thickTop="1" thickBot="1" x14ac:dyDescent="0.3">
      <c r="A715" s="179"/>
      <c r="B715" s="302"/>
      <c r="C715" s="305"/>
      <c r="D715" s="324"/>
      <c r="E715" s="311"/>
      <c r="F715" s="273"/>
      <c r="G715" s="273"/>
      <c r="H715" s="273"/>
      <c r="I715" s="275"/>
      <c r="J715" s="268"/>
      <c r="K715" s="75" t="s">
        <v>455</v>
      </c>
      <c r="L715" s="72" t="s">
        <v>37</v>
      </c>
      <c r="M715" s="94">
        <v>2.39</v>
      </c>
      <c r="N715" s="29">
        <f t="shared" si="88"/>
        <v>2.8680000000000003</v>
      </c>
      <c r="O715" s="30">
        <f t="shared" si="89"/>
        <v>200.76000000000002</v>
      </c>
      <c r="P715" s="31">
        <f t="shared" si="90"/>
        <v>243.78000000000003</v>
      </c>
      <c r="Q715" s="73"/>
      <c r="R715" s="74">
        <f t="shared" si="91"/>
        <v>0</v>
      </c>
      <c r="S715" s="128"/>
      <c r="T715" s="128"/>
      <c r="U715" s="267"/>
    </row>
    <row r="716" spans="1:21" ht="6.75" customHeight="1" thickTop="1" thickBot="1" x14ac:dyDescent="0.3">
      <c r="A716" s="179"/>
      <c r="B716" s="227"/>
      <c r="C716" s="228"/>
      <c r="D716" s="228"/>
      <c r="E716" s="228"/>
      <c r="F716" s="207"/>
      <c r="G716" s="207"/>
      <c r="H716" s="207"/>
      <c r="I716" s="207"/>
      <c r="J716" s="207"/>
      <c r="K716" s="207"/>
      <c r="L716" s="210"/>
      <c r="M716" s="211"/>
      <c r="N716" s="29"/>
      <c r="O716" s="30"/>
      <c r="P716" s="31"/>
      <c r="Q716" s="212"/>
      <c r="R716" s="213"/>
      <c r="S716" s="42"/>
      <c r="T716" s="42"/>
      <c r="U716" s="229"/>
    </row>
    <row r="717" spans="1:21" ht="21" customHeight="1" thickTop="1" thickBot="1" x14ac:dyDescent="0.3">
      <c r="A717" s="179"/>
      <c r="B717" s="296" t="s">
        <v>456</v>
      </c>
      <c r="C717" s="313"/>
      <c r="D717" s="316"/>
      <c r="E717" s="316">
        <v>63009</v>
      </c>
      <c r="F717" s="319" t="s">
        <v>21</v>
      </c>
      <c r="G717" s="319" t="s">
        <v>33</v>
      </c>
      <c r="H717" s="319" t="s">
        <v>23</v>
      </c>
      <c r="I717" s="296" t="s">
        <v>24</v>
      </c>
      <c r="J717" s="299" t="s">
        <v>25</v>
      </c>
      <c r="K717" s="95" t="s">
        <v>457</v>
      </c>
      <c r="L717" s="96" t="s">
        <v>35</v>
      </c>
      <c r="M717" s="93">
        <v>0.55825000000000002</v>
      </c>
      <c r="N717" s="29">
        <f t="shared" si="88"/>
        <v>0.66990000000000005</v>
      </c>
      <c r="O717" s="30">
        <f t="shared" si="89"/>
        <v>46.893000000000001</v>
      </c>
      <c r="P717" s="31">
        <f t="shared" si="90"/>
        <v>56.941500000000005</v>
      </c>
      <c r="Q717" s="70"/>
      <c r="R717" s="71">
        <f t="shared" ref="R717:R722" si="92">Q717*P717</f>
        <v>0</v>
      </c>
      <c r="S717" s="34"/>
      <c r="T717" s="34"/>
      <c r="U717" s="291"/>
    </row>
    <row r="718" spans="1:21" ht="21" customHeight="1" thickTop="1" thickBot="1" x14ac:dyDescent="0.3">
      <c r="A718" s="179"/>
      <c r="B718" s="297"/>
      <c r="C718" s="314"/>
      <c r="D718" s="317"/>
      <c r="E718" s="317"/>
      <c r="F718" s="320"/>
      <c r="G718" s="320"/>
      <c r="H718" s="320"/>
      <c r="I718" s="297"/>
      <c r="J718" s="300"/>
      <c r="K718" s="98" t="s">
        <v>457</v>
      </c>
      <c r="L718" s="99" t="s">
        <v>37</v>
      </c>
      <c r="M718" s="94">
        <v>0.70034999999999992</v>
      </c>
      <c r="N718" s="29">
        <f t="shared" si="88"/>
        <v>0.84041999999999994</v>
      </c>
      <c r="O718" s="30">
        <f t="shared" si="89"/>
        <v>58.829399999999993</v>
      </c>
      <c r="P718" s="31">
        <f t="shared" si="90"/>
        <v>71.435699999999997</v>
      </c>
      <c r="Q718" s="73"/>
      <c r="R718" s="74">
        <f t="shared" si="92"/>
        <v>0</v>
      </c>
      <c r="S718" s="42"/>
      <c r="T718" s="42"/>
      <c r="U718" s="292"/>
    </row>
    <row r="719" spans="1:21" ht="21" customHeight="1" thickTop="1" thickBot="1" x14ac:dyDescent="0.3">
      <c r="A719" s="179"/>
      <c r="B719" s="297"/>
      <c r="C719" s="314"/>
      <c r="D719" s="317"/>
      <c r="E719" s="317"/>
      <c r="F719" s="320"/>
      <c r="G719" s="320"/>
      <c r="H719" s="320"/>
      <c r="I719" s="297"/>
      <c r="J719" s="299" t="s">
        <v>29</v>
      </c>
      <c r="K719" s="95" t="s">
        <v>458</v>
      </c>
      <c r="L719" s="96" t="s">
        <v>35</v>
      </c>
      <c r="M719" s="93">
        <v>0.55825000000000002</v>
      </c>
      <c r="N719" s="29">
        <f t="shared" si="88"/>
        <v>0.66990000000000005</v>
      </c>
      <c r="O719" s="30">
        <f t="shared" si="89"/>
        <v>46.893000000000001</v>
      </c>
      <c r="P719" s="31">
        <f t="shared" si="90"/>
        <v>56.941500000000005</v>
      </c>
      <c r="Q719" s="70"/>
      <c r="R719" s="71">
        <f t="shared" si="92"/>
        <v>0</v>
      </c>
      <c r="S719" s="42"/>
      <c r="T719" s="42"/>
      <c r="U719" s="292"/>
    </row>
    <row r="720" spans="1:21" ht="21" customHeight="1" thickTop="1" thickBot="1" x14ac:dyDescent="0.3">
      <c r="A720" s="179"/>
      <c r="B720" s="297"/>
      <c r="C720" s="314"/>
      <c r="D720" s="317"/>
      <c r="E720" s="317"/>
      <c r="F720" s="320"/>
      <c r="G720" s="320"/>
      <c r="H720" s="320"/>
      <c r="I720" s="297"/>
      <c r="J720" s="300"/>
      <c r="K720" s="98" t="s">
        <v>458</v>
      </c>
      <c r="L720" s="99" t="s">
        <v>37</v>
      </c>
      <c r="M720" s="94">
        <v>0.70034999999999992</v>
      </c>
      <c r="N720" s="29">
        <f t="shared" si="88"/>
        <v>0.84041999999999994</v>
      </c>
      <c r="O720" s="30">
        <f t="shared" si="89"/>
        <v>58.829399999999993</v>
      </c>
      <c r="P720" s="31">
        <f t="shared" si="90"/>
        <v>71.435699999999997</v>
      </c>
      <c r="Q720" s="73"/>
      <c r="R720" s="74">
        <f t="shared" si="92"/>
        <v>0</v>
      </c>
      <c r="S720" s="42"/>
      <c r="T720" s="42"/>
      <c r="U720" s="292"/>
    </row>
    <row r="721" spans="1:21" ht="21" customHeight="1" thickTop="1" thickBot="1" x14ac:dyDescent="0.3">
      <c r="A721" s="179"/>
      <c r="B721" s="297"/>
      <c r="C721" s="314"/>
      <c r="D721" s="317"/>
      <c r="E721" s="317"/>
      <c r="F721" s="320"/>
      <c r="G721" s="320"/>
      <c r="H721" s="320"/>
      <c r="I721" s="297"/>
      <c r="J721" s="299" t="s">
        <v>31</v>
      </c>
      <c r="K721" s="95" t="s">
        <v>459</v>
      </c>
      <c r="L721" s="96" t="s">
        <v>35</v>
      </c>
      <c r="M721" s="93">
        <v>0.60899999999999999</v>
      </c>
      <c r="N721" s="29">
        <f t="shared" si="88"/>
        <v>0.73080000000000001</v>
      </c>
      <c r="O721" s="30">
        <f t="shared" si="89"/>
        <v>51.155999999999999</v>
      </c>
      <c r="P721" s="31">
        <f t="shared" si="90"/>
        <v>62.118000000000002</v>
      </c>
      <c r="Q721" s="70"/>
      <c r="R721" s="71">
        <f t="shared" si="92"/>
        <v>0</v>
      </c>
      <c r="S721" s="42"/>
      <c r="T721" s="42"/>
      <c r="U721" s="292"/>
    </row>
    <row r="722" spans="1:21" ht="21" customHeight="1" thickTop="1" thickBot="1" x14ac:dyDescent="0.3">
      <c r="A722" s="179"/>
      <c r="B722" s="298"/>
      <c r="C722" s="315"/>
      <c r="D722" s="318"/>
      <c r="E722" s="318"/>
      <c r="F722" s="321"/>
      <c r="G722" s="321"/>
      <c r="H722" s="321"/>
      <c r="I722" s="298"/>
      <c r="J722" s="300"/>
      <c r="K722" s="98" t="s">
        <v>459</v>
      </c>
      <c r="L722" s="99" t="s">
        <v>37</v>
      </c>
      <c r="M722" s="94">
        <v>0.74095</v>
      </c>
      <c r="N722" s="29">
        <f t="shared" si="88"/>
        <v>0.88914000000000004</v>
      </c>
      <c r="O722" s="30">
        <f t="shared" si="89"/>
        <v>62.239800000000002</v>
      </c>
      <c r="P722" s="31">
        <f t="shared" si="90"/>
        <v>75.576900000000009</v>
      </c>
      <c r="Q722" s="73"/>
      <c r="R722" s="74">
        <f t="shared" si="92"/>
        <v>0</v>
      </c>
      <c r="S722" s="128"/>
      <c r="T722" s="128"/>
      <c r="U722" s="293"/>
    </row>
    <row r="723" spans="1:21" ht="6.75" customHeight="1" thickTop="1" thickBot="1" x14ac:dyDescent="0.3">
      <c r="A723" s="179"/>
      <c r="B723" s="204"/>
      <c r="C723" s="205"/>
      <c r="D723" s="205"/>
      <c r="E723" s="206"/>
      <c r="F723" s="207"/>
      <c r="G723" s="207"/>
      <c r="H723" s="207"/>
      <c r="I723" s="208"/>
      <c r="J723" s="209"/>
      <c r="K723" s="209"/>
      <c r="L723" s="210"/>
      <c r="M723" s="211"/>
      <c r="N723" s="29"/>
      <c r="O723" s="30"/>
      <c r="P723" s="31"/>
      <c r="Q723" s="212"/>
      <c r="R723" s="213"/>
      <c r="S723" s="42"/>
      <c r="T723" s="42"/>
      <c r="U723" s="214"/>
    </row>
    <row r="724" spans="1:21" ht="153" customHeight="1" thickTop="1" thickBot="1" x14ac:dyDescent="0.3">
      <c r="A724" s="179"/>
      <c r="B724" s="202" t="s">
        <v>460</v>
      </c>
      <c r="C724" s="166"/>
      <c r="D724" s="167"/>
      <c r="E724" s="168">
        <v>64510</v>
      </c>
      <c r="F724" s="169" t="s">
        <v>40</v>
      </c>
      <c r="G724" s="169" t="s">
        <v>22</v>
      </c>
      <c r="H724" s="169" t="s">
        <v>42</v>
      </c>
      <c r="I724" s="170" t="s">
        <v>43</v>
      </c>
      <c r="J724" s="37" t="s">
        <v>461</v>
      </c>
      <c r="K724" s="38" t="s">
        <v>462</v>
      </c>
      <c r="L724" s="39" t="s">
        <v>182</v>
      </c>
      <c r="M724" s="145">
        <v>1.6686599999999998</v>
      </c>
      <c r="N724" s="29">
        <f t="shared" si="88"/>
        <v>2.0023919999999999</v>
      </c>
      <c r="O724" s="30">
        <f t="shared" si="89"/>
        <v>140.16744</v>
      </c>
      <c r="P724" s="31">
        <f t="shared" si="90"/>
        <v>170.20331999999999</v>
      </c>
      <c r="Q724" s="40"/>
      <c r="R724" s="41">
        <f>Q724*P724</f>
        <v>0</v>
      </c>
      <c r="S724" s="146"/>
      <c r="T724" s="230"/>
      <c r="U724" s="203"/>
    </row>
    <row r="725" spans="1:21" ht="6.75" customHeight="1" thickTop="1" thickBot="1" x14ac:dyDescent="0.3">
      <c r="A725" s="179"/>
      <c r="B725" s="204"/>
      <c r="C725" s="205"/>
      <c r="D725" s="205"/>
      <c r="E725" s="206"/>
      <c r="F725" s="207"/>
      <c r="G725" s="207"/>
      <c r="H725" s="207"/>
      <c r="I725" s="208"/>
      <c r="J725" s="209"/>
      <c r="K725" s="209"/>
      <c r="L725" s="210"/>
      <c r="M725" s="211"/>
      <c r="N725" s="29"/>
      <c r="O725" s="30"/>
      <c r="P725" s="31"/>
      <c r="Q725" s="212"/>
      <c r="R725" s="213"/>
      <c r="S725" s="42"/>
      <c r="T725" s="42"/>
      <c r="U725" s="214"/>
    </row>
    <row r="726" spans="1:21" ht="153" customHeight="1" thickTop="1" thickBot="1" x14ac:dyDescent="0.3">
      <c r="A726" s="179"/>
      <c r="B726" s="202" t="s">
        <v>460</v>
      </c>
      <c r="C726" s="166"/>
      <c r="D726" s="167"/>
      <c r="E726" s="168">
        <v>64506</v>
      </c>
      <c r="F726" s="169" t="s">
        <v>21</v>
      </c>
      <c r="G726" s="169" t="s">
        <v>22</v>
      </c>
      <c r="H726" s="169" t="s">
        <v>42</v>
      </c>
      <c r="I726" s="170" t="s">
        <v>43</v>
      </c>
      <c r="J726" s="37" t="s">
        <v>461</v>
      </c>
      <c r="K726" s="38" t="s">
        <v>463</v>
      </c>
      <c r="L726" s="39" t="s">
        <v>182</v>
      </c>
      <c r="M726" s="145">
        <v>1.3994820000000001</v>
      </c>
      <c r="N726" s="29">
        <f t="shared" si="88"/>
        <v>1.6793784</v>
      </c>
      <c r="O726" s="30">
        <f t="shared" si="89"/>
        <v>117.556488</v>
      </c>
      <c r="P726" s="31">
        <f t="shared" si="90"/>
        <v>142.747164</v>
      </c>
      <c r="Q726" s="40"/>
      <c r="R726" s="41">
        <f>Q726*P726</f>
        <v>0</v>
      </c>
      <c r="S726" s="146"/>
      <c r="T726" s="230"/>
      <c r="U726" s="203"/>
    </row>
    <row r="727" spans="1:21" ht="6.75" customHeight="1" thickTop="1" thickBot="1" x14ac:dyDescent="0.3">
      <c r="A727" s="179"/>
      <c r="B727" s="204"/>
      <c r="C727" s="205"/>
      <c r="D727" s="205"/>
      <c r="E727" s="206"/>
      <c r="F727" s="207"/>
      <c r="G727" s="207"/>
      <c r="H727" s="207"/>
      <c r="I727" s="208"/>
      <c r="J727" s="209"/>
      <c r="K727" s="209"/>
      <c r="L727" s="210"/>
      <c r="M727" s="211"/>
      <c r="N727" s="29"/>
      <c r="O727" s="30"/>
      <c r="P727" s="31"/>
      <c r="Q727" s="212"/>
      <c r="R727" s="213"/>
      <c r="S727" s="42"/>
      <c r="T727" s="42"/>
      <c r="U727" s="214"/>
    </row>
    <row r="728" spans="1:21" ht="36.75" customHeight="1" thickTop="1" thickBot="1" x14ac:dyDescent="0.3">
      <c r="A728" s="179"/>
      <c r="B728" s="301" t="s">
        <v>464</v>
      </c>
      <c r="C728" s="303"/>
      <c r="D728" s="306"/>
      <c r="E728" s="309">
        <v>64507</v>
      </c>
      <c r="F728" s="283" t="s">
        <v>40</v>
      </c>
      <c r="G728" s="283" t="s">
        <v>41</v>
      </c>
      <c r="H728" s="283" t="s">
        <v>42</v>
      </c>
      <c r="I728" s="286" t="s">
        <v>43</v>
      </c>
      <c r="J728" s="289" t="s">
        <v>25</v>
      </c>
      <c r="K728" s="231" t="s">
        <v>465</v>
      </c>
      <c r="L728" s="232" t="s">
        <v>35</v>
      </c>
      <c r="M728" s="233">
        <v>1.218</v>
      </c>
      <c r="N728" s="29">
        <f t="shared" si="88"/>
        <v>1.4616</v>
      </c>
      <c r="O728" s="30">
        <f t="shared" si="89"/>
        <v>102.312</v>
      </c>
      <c r="P728" s="31">
        <f t="shared" si="90"/>
        <v>124.236</v>
      </c>
      <c r="Q728" s="32"/>
      <c r="R728" s="33">
        <f>Q728*P728</f>
        <v>0</v>
      </c>
      <c r="S728" s="34"/>
      <c r="T728" s="34"/>
      <c r="U728" s="291"/>
    </row>
    <row r="729" spans="1:21" ht="36.75" customHeight="1" thickTop="1" thickBot="1" x14ac:dyDescent="0.3">
      <c r="A729" s="179"/>
      <c r="B729" s="276"/>
      <c r="C729" s="304"/>
      <c r="D729" s="307"/>
      <c r="E729" s="310"/>
      <c r="F729" s="284"/>
      <c r="G729" s="284"/>
      <c r="H729" s="284"/>
      <c r="I729" s="287"/>
      <c r="J729" s="290"/>
      <c r="K729" s="109" t="s">
        <v>465</v>
      </c>
      <c r="L729" s="232" t="s">
        <v>37</v>
      </c>
      <c r="M729" s="233">
        <v>1.57</v>
      </c>
      <c r="N729" s="29">
        <f t="shared" si="88"/>
        <v>1.8840000000000001</v>
      </c>
      <c r="O729" s="30">
        <f t="shared" si="89"/>
        <v>131.88</v>
      </c>
      <c r="P729" s="31">
        <f t="shared" si="90"/>
        <v>160.14000000000001</v>
      </c>
      <c r="Q729" s="32"/>
      <c r="R729" s="33">
        <f>Q729*P729</f>
        <v>0</v>
      </c>
      <c r="S729" s="42"/>
      <c r="T729" s="42"/>
      <c r="U729" s="292"/>
    </row>
    <row r="730" spans="1:21" ht="36.75" customHeight="1" thickTop="1" thickBot="1" x14ac:dyDescent="0.3">
      <c r="A730" s="179"/>
      <c r="B730" s="276"/>
      <c r="C730" s="304"/>
      <c r="D730" s="307"/>
      <c r="E730" s="310"/>
      <c r="F730" s="284"/>
      <c r="G730" s="284"/>
      <c r="H730" s="284"/>
      <c r="I730" s="287"/>
      <c r="J730" s="294" t="s">
        <v>29</v>
      </c>
      <c r="K730" s="143" t="s">
        <v>466</v>
      </c>
      <c r="L730" s="161" t="s">
        <v>35</v>
      </c>
      <c r="M730" s="233">
        <v>1.218</v>
      </c>
      <c r="N730" s="29">
        <f t="shared" si="88"/>
        <v>1.4616</v>
      </c>
      <c r="O730" s="30">
        <f t="shared" si="89"/>
        <v>102.312</v>
      </c>
      <c r="P730" s="31">
        <f t="shared" si="90"/>
        <v>124.236</v>
      </c>
      <c r="Q730" s="40"/>
      <c r="R730" s="41">
        <f>Q730*P730</f>
        <v>0</v>
      </c>
      <c r="S730" s="42"/>
      <c r="T730" s="42"/>
      <c r="U730" s="292"/>
    </row>
    <row r="731" spans="1:21" ht="36.75" customHeight="1" thickTop="1" thickBot="1" x14ac:dyDescent="0.3">
      <c r="A731" s="179"/>
      <c r="B731" s="302"/>
      <c r="C731" s="305"/>
      <c r="D731" s="308"/>
      <c r="E731" s="311"/>
      <c r="F731" s="285"/>
      <c r="G731" s="285"/>
      <c r="H731" s="285"/>
      <c r="I731" s="288"/>
      <c r="J731" s="295"/>
      <c r="K731" s="163" t="s">
        <v>466</v>
      </c>
      <c r="L731" s="234" t="s">
        <v>37</v>
      </c>
      <c r="M731" s="233">
        <v>1.57</v>
      </c>
      <c r="N731" s="29">
        <f t="shared" si="88"/>
        <v>1.8840000000000001</v>
      </c>
      <c r="O731" s="30">
        <f t="shared" si="89"/>
        <v>131.88</v>
      </c>
      <c r="P731" s="31">
        <f t="shared" si="90"/>
        <v>160.14000000000001</v>
      </c>
      <c r="Q731" s="87"/>
      <c r="R731" s="88">
        <f>Q731*P731</f>
        <v>0</v>
      </c>
      <c r="S731" s="128"/>
      <c r="T731" s="128"/>
      <c r="U731" s="293"/>
    </row>
    <row r="732" spans="1:21" ht="6.75" customHeight="1" thickTop="1" thickBot="1" x14ac:dyDescent="0.3">
      <c r="A732" s="179"/>
      <c r="B732" s="215"/>
      <c r="C732" s="216"/>
      <c r="D732" s="216"/>
      <c r="E732" s="216"/>
      <c r="F732" s="217"/>
      <c r="G732" s="217"/>
      <c r="H732" s="217"/>
      <c r="I732" s="217"/>
      <c r="J732" s="217"/>
      <c r="K732" s="217"/>
      <c r="L732" s="218"/>
      <c r="M732" s="219"/>
      <c r="N732" s="29"/>
      <c r="O732" s="30"/>
      <c r="P732" s="31"/>
      <c r="Q732" s="220"/>
      <c r="R732" s="221"/>
      <c r="S732" s="42"/>
      <c r="T732" s="42"/>
      <c r="U732" s="222"/>
    </row>
    <row r="733" spans="1:21" ht="82.5" customHeight="1" thickTop="1" thickBot="1" x14ac:dyDescent="0.3">
      <c r="A733" s="179"/>
      <c r="B733" s="276" t="s">
        <v>438</v>
      </c>
      <c r="C733" s="277"/>
      <c r="D733" s="279"/>
      <c r="E733" s="281" t="s">
        <v>467</v>
      </c>
      <c r="F733" s="272" t="s">
        <v>21</v>
      </c>
      <c r="G733" s="272" t="s">
        <v>195</v>
      </c>
      <c r="H733" s="272" t="s">
        <v>179</v>
      </c>
      <c r="I733" s="274" t="s">
        <v>196</v>
      </c>
      <c r="J733" s="37" t="s">
        <v>29</v>
      </c>
      <c r="K733" s="38" t="s">
        <v>468</v>
      </c>
      <c r="L733" s="39" t="s">
        <v>35</v>
      </c>
      <c r="M733" s="145">
        <v>3.66</v>
      </c>
      <c r="N733" s="29">
        <f t="shared" si="88"/>
        <v>4.3920000000000003</v>
      </c>
      <c r="O733" s="30">
        <f t="shared" si="89"/>
        <v>307.44</v>
      </c>
      <c r="P733" s="31">
        <f t="shared" si="90"/>
        <v>373.32000000000005</v>
      </c>
      <c r="Q733" s="40"/>
      <c r="R733" s="41">
        <f>Q733*P733</f>
        <v>0</v>
      </c>
      <c r="S733" s="42"/>
      <c r="T733" s="43"/>
      <c r="U733" s="265" t="s">
        <v>469</v>
      </c>
    </row>
    <row r="734" spans="1:21" ht="82.5" customHeight="1" thickTop="1" thickBot="1" x14ac:dyDescent="0.3">
      <c r="A734" s="179"/>
      <c r="B734" s="276"/>
      <c r="C734" s="278"/>
      <c r="D734" s="280"/>
      <c r="E734" s="282"/>
      <c r="F734" s="273"/>
      <c r="G734" s="273"/>
      <c r="H734" s="273"/>
      <c r="I734" s="275"/>
      <c r="J734" s="83" t="s">
        <v>31</v>
      </c>
      <c r="K734" s="84" t="s">
        <v>470</v>
      </c>
      <c r="L734" s="39" t="s">
        <v>35</v>
      </c>
      <c r="M734" s="158">
        <v>4.57</v>
      </c>
      <c r="N734" s="29">
        <f t="shared" si="88"/>
        <v>5.484</v>
      </c>
      <c r="O734" s="30">
        <f t="shared" si="89"/>
        <v>383.88</v>
      </c>
      <c r="P734" s="31">
        <f t="shared" si="90"/>
        <v>466.14</v>
      </c>
      <c r="Q734" s="40"/>
      <c r="R734" s="41">
        <f>Q734*P734</f>
        <v>0</v>
      </c>
      <c r="S734" s="42"/>
      <c r="T734" s="43"/>
      <c r="U734" s="267"/>
    </row>
    <row r="735" spans="1:21" ht="6.75" customHeight="1" thickTop="1" thickBot="1" x14ac:dyDescent="0.3">
      <c r="A735" s="179"/>
      <c r="B735" s="180"/>
      <c r="C735" s="181"/>
      <c r="D735" s="181"/>
      <c r="E735" s="181"/>
      <c r="F735" s="182"/>
      <c r="G735" s="182"/>
      <c r="H735" s="182"/>
      <c r="I735" s="182"/>
      <c r="J735" s="182"/>
      <c r="K735" s="182"/>
      <c r="L735" s="183"/>
      <c r="M735" s="184"/>
      <c r="N735" s="29"/>
      <c r="O735" s="30"/>
      <c r="P735" s="31"/>
      <c r="Q735" s="187"/>
      <c r="R735" s="188"/>
      <c r="S735" s="42"/>
      <c r="T735" s="42"/>
      <c r="U735" s="189"/>
    </row>
    <row r="736" spans="1:21" ht="153" customHeight="1" thickTop="1" thickBot="1" x14ac:dyDescent="0.3">
      <c r="A736" s="179"/>
      <c r="B736" s="190" t="s">
        <v>438</v>
      </c>
      <c r="C736" s="166"/>
      <c r="D736" s="167"/>
      <c r="E736" s="168">
        <v>34002</v>
      </c>
      <c r="F736" s="169" t="s">
        <v>21</v>
      </c>
      <c r="G736" s="169" t="s">
        <v>22</v>
      </c>
      <c r="H736" s="169" t="s">
        <v>179</v>
      </c>
      <c r="I736" s="170" t="s">
        <v>24</v>
      </c>
      <c r="J736" s="37" t="s">
        <v>217</v>
      </c>
      <c r="K736" s="38" t="s">
        <v>471</v>
      </c>
      <c r="L736" s="39" t="s">
        <v>27</v>
      </c>
      <c r="M736" s="145">
        <v>2.94</v>
      </c>
      <c r="N736" s="29">
        <f t="shared" si="88"/>
        <v>3.528</v>
      </c>
      <c r="O736" s="30">
        <f t="shared" si="89"/>
        <v>246.96</v>
      </c>
      <c r="P736" s="31">
        <f t="shared" si="90"/>
        <v>299.88</v>
      </c>
      <c r="Q736" s="40"/>
      <c r="R736" s="41">
        <f>Q736*P736</f>
        <v>0</v>
      </c>
      <c r="S736" s="42"/>
      <c r="T736" s="43"/>
      <c r="U736" s="203" t="s">
        <v>472</v>
      </c>
    </row>
    <row r="737" spans="1:21" ht="6.75" customHeight="1" thickTop="1" thickBot="1" x14ac:dyDescent="0.3">
      <c r="A737" s="235"/>
      <c r="B737" s="180"/>
      <c r="C737" s="181"/>
      <c r="D737" s="181"/>
      <c r="E737" s="181"/>
      <c r="F737" s="182"/>
      <c r="G737" s="182"/>
      <c r="H737" s="182"/>
      <c r="I737" s="182"/>
      <c r="J737" s="182"/>
      <c r="K737" s="182"/>
      <c r="L737" s="183"/>
      <c r="M737" s="183"/>
      <c r="N737" s="184"/>
      <c r="O737" s="185"/>
      <c r="P737" s="186"/>
      <c r="Q737" s="187"/>
      <c r="R737" s="188"/>
      <c r="S737" s="128"/>
      <c r="T737" s="128"/>
      <c r="U737" s="189"/>
    </row>
    <row r="738" spans="1:21" ht="15.75" thickTop="1" x14ac:dyDescent="0.25"/>
  </sheetData>
  <mergeCells count="1193">
    <mergeCell ref="B204:B215"/>
    <mergeCell ref="C204:C215"/>
    <mergeCell ref="D204:D215"/>
    <mergeCell ref="Q1:R2"/>
    <mergeCell ref="A4:D4"/>
    <mergeCell ref="B5:B7"/>
    <mergeCell ref="C5:C7"/>
    <mergeCell ref="D5:D7"/>
    <mergeCell ref="E5:E7"/>
    <mergeCell ref="F5:F7"/>
    <mergeCell ref="G5:G7"/>
    <mergeCell ref="A1:E2"/>
    <mergeCell ref="F1:G2"/>
    <mergeCell ref="H1:I2"/>
    <mergeCell ref="J1:N2"/>
    <mergeCell ref="O1:P2"/>
    <mergeCell ref="J15:J16"/>
    <mergeCell ref="J17:J18"/>
    <mergeCell ref="J19:J20"/>
    <mergeCell ref="I9:I14"/>
    <mergeCell ref="J9:J10"/>
    <mergeCell ref="C22:C33"/>
    <mergeCell ref="D22:D33"/>
    <mergeCell ref="E22:E27"/>
    <mergeCell ref="F22:F27"/>
    <mergeCell ref="G22:G27"/>
    <mergeCell ref="H22:H27"/>
    <mergeCell ref="I35:I40"/>
    <mergeCell ref="J35:J36"/>
    <mergeCell ref="F48:F53"/>
    <mergeCell ref="G48:G53"/>
    <mergeCell ref="H48:H53"/>
    <mergeCell ref="U9:U20"/>
    <mergeCell ref="J11:J12"/>
    <mergeCell ref="J13:J14"/>
    <mergeCell ref="E15:E20"/>
    <mergeCell ref="F15:F20"/>
    <mergeCell ref="G15:G20"/>
    <mergeCell ref="H15:H20"/>
    <mergeCell ref="I15:I20"/>
    <mergeCell ref="J28:J29"/>
    <mergeCell ref="J30:J31"/>
    <mergeCell ref="J32:J33"/>
    <mergeCell ref="H5:H7"/>
    <mergeCell ref="I5:I7"/>
    <mergeCell ref="U5:U7"/>
    <mergeCell ref="B9:B20"/>
    <mergeCell ref="C9:C20"/>
    <mergeCell ref="D9:D20"/>
    <mergeCell ref="E9:E14"/>
    <mergeCell ref="F9:F14"/>
    <mergeCell ref="G9:G14"/>
    <mergeCell ref="H9:H14"/>
    <mergeCell ref="I22:I27"/>
    <mergeCell ref="J22:J23"/>
    <mergeCell ref="U22:U33"/>
    <mergeCell ref="J24:J25"/>
    <mergeCell ref="J26:J27"/>
    <mergeCell ref="E28:E33"/>
    <mergeCell ref="F28:F33"/>
    <mergeCell ref="G28:G33"/>
    <mergeCell ref="H28:H33"/>
    <mergeCell ref="I28:I33"/>
    <mergeCell ref="B22:B33"/>
    <mergeCell ref="U35:U46"/>
    <mergeCell ref="J37:J38"/>
    <mergeCell ref="J39:J40"/>
    <mergeCell ref="E41:E46"/>
    <mergeCell ref="F41:F46"/>
    <mergeCell ref="G41:G46"/>
    <mergeCell ref="H41:H46"/>
    <mergeCell ref="I41:I46"/>
    <mergeCell ref="B35:B46"/>
    <mergeCell ref="C35:C46"/>
    <mergeCell ref="D35:D46"/>
    <mergeCell ref="E35:E40"/>
    <mergeCell ref="F35:F40"/>
    <mergeCell ref="G35:G40"/>
    <mergeCell ref="H35:H40"/>
    <mergeCell ref="I48:I53"/>
    <mergeCell ref="J48:J49"/>
    <mergeCell ref="U48:U59"/>
    <mergeCell ref="J50:J51"/>
    <mergeCell ref="J52:J53"/>
    <mergeCell ref="E54:E59"/>
    <mergeCell ref="F54:F59"/>
    <mergeCell ref="G54:G59"/>
    <mergeCell ref="H54:H59"/>
    <mergeCell ref="I54:I59"/>
    <mergeCell ref="J41:J42"/>
    <mergeCell ref="J43:J44"/>
    <mergeCell ref="J45:J46"/>
    <mergeCell ref="B48:B59"/>
    <mergeCell ref="C48:C59"/>
    <mergeCell ref="D48:D59"/>
    <mergeCell ref="E48:E53"/>
    <mergeCell ref="I61:I66"/>
    <mergeCell ref="J61:J62"/>
    <mergeCell ref="U61:U72"/>
    <mergeCell ref="J63:J64"/>
    <mergeCell ref="J65:J66"/>
    <mergeCell ref="E67:E72"/>
    <mergeCell ref="F67:F72"/>
    <mergeCell ref="G67:G72"/>
    <mergeCell ref="H67:H72"/>
    <mergeCell ref="I67:I72"/>
    <mergeCell ref="J54:J55"/>
    <mergeCell ref="J56:J57"/>
    <mergeCell ref="J58:J59"/>
    <mergeCell ref="J80:J81"/>
    <mergeCell ref="J82:J83"/>
    <mergeCell ref="J84:J85"/>
    <mergeCell ref="B61:B72"/>
    <mergeCell ref="C61:C72"/>
    <mergeCell ref="D61:D72"/>
    <mergeCell ref="E61:E66"/>
    <mergeCell ref="F61:F66"/>
    <mergeCell ref="G61:G66"/>
    <mergeCell ref="H61:H66"/>
    <mergeCell ref="I74:I79"/>
    <mergeCell ref="J74:J75"/>
    <mergeCell ref="U74:U85"/>
    <mergeCell ref="J76:J77"/>
    <mergeCell ref="J78:J79"/>
    <mergeCell ref="E80:E85"/>
    <mergeCell ref="F80:F85"/>
    <mergeCell ref="G80:G85"/>
    <mergeCell ref="H80:H85"/>
    <mergeCell ref="I80:I85"/>
    <mergeCell ref="B74:B85"/>
    <mergeCell ref="C74:C85"/>
    <mergeCell ref="D74:D85"/>
    <mergeCell ref="E74:E79"/>
    <mergeCell ref="F74:F79"/>
    <mergeCell ref="G74:G79"/>
    <mergeCell ref="H74:H79"/>
    <mergeCell ref="J67:J68"/>
    <mergeCell ref="J69:J70"/>
    <mergeCell ref="J71:J72"/>
    <mergeCell ref="J91:J92"/>
    <mergeCell ref="U91:U102"/>
    <mergeCell ref="J93:J94"/>
    <mergeCell ref="J95:J96"/>
    <mergeCell ref="E97:E102"/>
    <mergeCell ref="F97:F102"/>
    <mergeCell ref="G97:G102"/>
    <mergeCell ref="H97:H102"/>
    <mergeCell ref="I97:I102"/>
    <mergeCell ref="J97:J98"/>
    <mergeCell ref="I87:I89"/>
    <mergeCell ref="U87:U89"/>
    <mergeCell ref="B91:B102"/>
    <mergeCell ref="C91:C102"/>
    <mergeCell ref="D91:D102"/>
    <mergeCell ref="E91:E96"/>
    <mergeCell ref="F91:F96"/>
    <mergeCell ref="G91:G96"/>
    <mergeCell ref="H91:H96"/>
    <mergeCell ref="I91:I96"/>
    <mergeCell ref="B87:B89"/>
    <mergeCell ref="C87:C89"/>
    <mergeCell ref="D87:D89"/>
    <mergeCell ref="E87:E89"/>
    <mergeCell ref="F87:F89"/>
    <mergeCell ref="G87:G89"/>
    <mergeCell ref="H87:H89"/>
    <mergeCell ref="U104:U115"/>
    <mergeCell ref="J106:J107"/>
    <mergeCell ref="J108:J109"/>
    <mergeCell ref="E110:E115"/>
    <mergeCell ref="F110:F115"/>
    <mergeCell ref="G110:G115"/>
    <mergeCell ref="H110:H115"/>
    <mergeCell ref="I110:I115"/>
    <mergeCell ref="J110:J111"/>
    <mergeCell ref="J99:J100"/>
    <mergeCell ref="J101:J102"/>
    <mergeCell ref="B104:B115"/>
    <mergeCell ref="C104:C115"/>
    <mergeCell ref="D104:D115"/>
    <mergeCell ref="E104:E109"/>
    <mergeCell ref="F104:F109"/>
    <mergeCell ref="G104:G109"/>
    <mergeCell ref="H104:H109"/>
    <mergeCell ref="I104:I109"/>
    <mergeCell ref="B124:B135"/>
    <mergeCell ref="C124:C135"/>
    <mergeCell ref="D124:D135"/>
    <mergeCell ref="E124:E129"/>
    <mergeCell ref="F124:F129"/>
    <mergeCell ref="G124:G129"/>
    <mergeCell ref="J112:J113"/>
    <mergeCell ref="J114:J115"/>
    <mergeCell ref="B117:B122"/>
    <mergeCell ref="C117:C122"/>
    <mergeCell ref="D117:D122"/>
    <mergeCell ref="E117:E122"/>
    <mergeCell ref="F117:F122"/>
    <mergeCell ref="G117:G122"/>
    <mergeCell ref="H117:H122"/>
    <mergeCell ref="I117:I122"/>
    <mergeCell ref="J104:J105"/>
    <mergeCell ref="E130:E135"/>
    <mergeCell ref="F130:F135"/>
    <mergeCell ref="G130:G135"/>
    <mergeCell ref="H130:H135"/>
    <mergeCell ref="I130:I135"/>
    <mergeCell ref="J130:J131"/>
    <mergeCell ref="J132:J133"/>
    <mergeCell ref="J134:J135"/>
    <mergeCell ref="H124:H129"/>
    <mergeCell ref="I124:I129"/>
    <mergeCell ref="J124:J125"/>
    <mergeCell ref="U124:U135"/>
    <mergeCell ref="J126:J127"/>
    <mergeCell ref="J128:J129"/>
    <mergeCell ref="J117:J118"/>
    <mergeCell ref="U117:U122"/>
    <mergeCell ref="J119:J120"/>
    <mergeCell ref="J121:J122"/>
    <mergeCell ref="J147:J148"/>
    <mergeCell ref="B150:B155"/>
    <mergeCell ref="C150:C155"/>
    <mergeCell ref="D150:D155"/>
    <mergeCell ref="E150:E155"/>
    <mergeCell ref="F150:F155"/>
    <mergeCell ref="G150:G155"/>
    <mergeCell ref="H150:H155"/>
    <mergeCell ref="I150:I155"/>
    <mergeCell ref="J150:J151"/>
    <mergeCell ref="H137:H142"/>
    <mergeCell ref="I137:I142"/>
    <mergeCell ref="J137:J138"/>
    <mergeCell ref="U137:U148"/>
    <mergeCell ref="J139:J140"/>
    <mergeCell ref="J141:J142"/>
    <mergeCell ref="H143:H148"/>
    <mergeCell ref="I143:I148"/>
    <mergeCell ref="J143:J144"/>
    <mergeCell ref="J145:J146"/>
    <mergeCell ref="B137:B148"/>
    <mergeCell ref="C137:C148"/>
    <mergeCell ref="D137:D148"/>
    <mergeCell ref="E137:E142"/>
    <mergeCell ref="F137:F142"/>
    <mergeCell ref="G137:G142"/>
    <mergeCell ref="E143:E148"/>
    <mergeCell ref="F143:F148"/>
    <mergeCell ref="G143:G148"/>
    <mergeCell ref="B168:B179"/>
    <mergeCell ref="C168:C179"/>
    <mergeCell ref="D168:D179"/>
    <mergeCell ref="E168:E173"/>
    <mergeCell ref="F168:F173"/>
    <mergeCell ref="G168:G173"/>
    <mergeCell ref="I157:I162"/>
    <mergeCell ref="J157:J158"/>
    <mergeCell ref="U157:U162"/>
    <mergeCell ref="J159:J160"/>
    <mergeCell ref="J161:J162"/>
    <mergeCell ref="B164:B166"/>
    <mergeCell ref="C164:C166"/>
    <mergeCell ref="D164:D166"/>
    <mergeCell ref="E164:E166"/>
    <mergeCell ref="F164:F166"/>
    <mergeCell ref="U150:U155"/>
    <mergeCell ref="J152:J153"/>
    <mergeCell ref="J154:J155"/>
    <mergeCell ref="B157:B162"/>
    <mergeCell ref="C157:C162"/>
    <mergeCell ref="D157:D162"/>
    <mergeCell ref="E157:E162"/>
    <mergeCell ref="F157:F162"/>
    <mergeCell ref="G157:G162"/>
    <mergeCell ref="H157:H162"/>
    <mergeCell ref="E174:E179"/>
    <mergeCell ref="F174:F179"/>
    <mergeCell ref="G174:G179"/>
    <mergeCell ref="H174:H179"/>
    <mergeCell ref="I174:I179"/>
    <mergeCell ref="J174:J175"/>
    <mergeCell ref="J176:J177"/>
    <mergeCell ref="J178:J179"/>
    <mergeCell ref="H168:H173"/>
    <mergeCell ref="I168:I173"/>
    <mergeCell ref="J168:J169"/>
    <mergeCell ref="U168:U179"/>
    <mergeCell ref="J170:J171"/>
    <mergeCell ref="J172:J173"/>
    <mergeCell ref="G164:G166"/>
    <mergeCell ref="H164:H166"/>
    <mergeCell ref="I164:I166"/>
    <mergeCell ref="U164:U166"/>
    <mergeCell ref="J191:J192"/>
    <mergeCell ref="H181:H186"/>
    <mergeCell ref="I181:I186"/>
    <mergeCell ref="J181:J182"/>
    <mergeCell ref="U181:U192"/>
    <mergeCell ref="J183:J184"/>
    <mergeCell ref="J185:J186"/>
    <mergeCell ref="H187:H192"/>
    <mergeCell ref="I187:I192"/>
    <mergeCell ref="J187:J188"/>
    <mergeCell ref="J189:J190"/>
    <mergeCell ref="B181:B192"/>
    <mergeCell ref="C181:C192"/>
    <mergeCell ref="D181:D192"/>
    <mergeCell ref="E181:E186"/>
    <mergeCell ref="F181:F186"/>
    <mergeCell ref="G181:G186"/>
    <mergeCell ref="E187:E192"/>
    <mergeCell ref="F187:F192"/>
    <mergeCell ref="G187:G192"/>
    <mergeCell ref="U194:U199"/>
    <mergeCell ref="J196:J197"/>
    <mergeCell ref="J198:J199"/>
    <mergeCell ref="B201:B202"/>
    <mergeCell ref="C201:C202"/>
    <mergeCell ref="D201:D202"/>
    <mergeCell ref="E201:E202"/>
    <mergeCell ref="F201:F202"/>
    <mergeCell ref="G201:G202"/>
    <mergeCell ref="H201:H202"/>
    <mergeCell ref="B194:B199"/>
    <mergeCell ref="C194:C199"/>
    <mergeCell ref="D194:D199"/>
    <mergeCell ref="E194:E199"/>
    <mergeCell ref="F194:F199"/>
    <mergeCell ref="G194:G199"/>
    <mergeCell ref="H194:H199"/>
    <mergeCell ref="I194:I199"/>
    <mergeCell ref="J194:J195"/>
    <mergeCell ref="J204:J205"/>
    <mergeCell ref="U204:U215"/>
    <mergeCell ref="J206:J207"/>
    <mergeCell ref="J208:J209"/>
    <mergeCell ref="E210:E215"/>
    <mergeCell ref="F210:F215"/>
    <mergeCell ref="G210:G215"/>
    <mergeCell ref="H210:H215"/>
    <mergeCell ref="I210:I215"/>
    <mergeCell ref="J210:J211"/>
    <mergeCell ref="J238:J239"/>
    <mergeCell ref="J240:J241"/>
    <mergeCell ref="I201:I202"/>
    <mergeCell ref="J201:J202"/>
    <mergeCell ref="E204:E209"/>
    <mergeCell ref="F204:F209"/>
    <mergeCell ref="G204:G209"/>
    <mergeCell ref="H204:H209"/>
    <mergeCell ref="I204:I209"/>
    <mergeCell ref="J230:J231"/>
    <mergeCell ref="U230:U241"/>
    <mergeCell ref="J232:J233"/>
    <mergeCell ref="J234:J235"/>
    <mergeCell ref="E236:E241"/>
    <mergeCell ref="F236:F241"/>
    <mergeCell ref="G236:G241"/>
    <mergeCell ref="H236:H241"/>
    <mergeCell ref="I236:I241"/>
    <mergeCell ref="J236:J237"/>
    <mergeCell ref="B230:B241"/>
    <mergeCell ref="C230:C241"/>
    <mergeCell ref="D230:D241"/>
    <mergeCell ref="E230:E235"/>
    <mergeCell ref="F230:F235"/>
    <mergeCell ref="G230:G235"/>
    <mergeCell ref="H230:H235"/>
    <mergeCell ref="I230:I235"/>
    <mergeCell ref="J212:J213"/>
    <mergeCell ref="J214:J215"/>
    <mergeCell ref="I248:I251"/>
    <mergeCell ref="J248:J249"/>
    <mergeCell ref="U248:U251"/>
    <mergeCell ref="J250:J251"/>
    <mergeCell ref="B253:B258"/>
    <mergeCell ref="C253:C258"/>
    <mergeCell ref="D253:D258"/>
    <mergeCell ref="E253:E258"/>
    <mergeCell ref="F253:F258"/>
    <mergeCell ref="G253:G258"/>
    <mergeCell ref="J243:J244"/>
    <mergeCell ref="U243:U246"/>
    <mergeCell ref="J245:J246"/>
    <mergeCell ref="B248:B251"/>
    <mergeCell ref="C248:C251"/>
    <mergeCell ref="D248:D251"/>
    <mergeCell ref="E248:E251"/>
    <mergeCell ref="F248:F251"/>
    <mergeCell ref="G248:G251"/>
    <mergeCell ref="H248:H251"/>
    <mergeCell ref="B243:B246"/>
    <mergeCell ref="C243:C246"/>
    <mergeCell ref="D243:D246"/>
    <mergeCell ref="E243:E246"/>
    <mergeCell ref="F243:F246"/>
    <mergeCell ref="G243:G246"/>
    <mergeCell ref="H243:H246"/>
    <mergeCell ref="I243:I246"/>
    <mergeCell ref="H264:H266"/>
    <mergeCell ref="I264:I266"/>
    <mergeCell ref="U264:U266"/>
    <mergeCell ref="B270:B271"/>
    <mergeCell ref="C270:C271"/>
    <mergeCell ref="D270:D271"/>
    <mergeCell ref="E270:E271"/>
    <mergeCell ref="F270:F271"/>
    <mergeCell ref="G270:G271"/>
    <mergeCell ref="H270:H271"/>
    <mergeCell ref="B264:B266"/>
    <mergeCell ref="C264:C266"/>
    <mergeCell ref="D264:D266"/>
    <mergeCell ref="E264:E266"/>
    <mergeCell ref="F264:F266"/>
    <mergeCell ref="G264:G266"/>
    <mergeCell ref="H253:H258"/>
    <mergeCell ref="I253:I258"/>
    <mergeCell ref="J253:J254"/>
    <mergeCell ref="U253:U258"/>
    <mergeCell ref="J255:J256"/>
    <mergeCell ref="J257:J258"/>
    <mergeCell ref="J273:J274"/>
    <mergeCell ref="B276:B277"/>
    <mergeCell ref="C276:C277"/>
    <mergeCell ref="D276:D277"/>
    <mergeCell ref="E276:E277"/>
    <mergeCell ref="F276:F277"/>
    <mergeCell ref="G276:G277"/>
    <mergeCell ref="H276:H277"/>
    <mergeCell ref="I276:I277"/>
    <mergeCell ref="J276:J277"/>
    <mergeCell ref="I270:I271"/>
    <mergeCell ref="J270:J271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I284:I285"/>
    <mergeCell ref="J284:J285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H281:H282"/>
    <mergeCell ref="I281:I282"/>
    <mergeCell ref="J281:J282"/>
    <mergeCell ref="B284:B285"/>
    <mergeCell ref="C284:C285"/>
    <mergeCell ref="D284:D285"/>
    <mergeCell ref="E284:E285"/>
    <mergeCell ref="F284:F285"/>
    <mergeCell ref="G284:G285"/>
    <mergeCell ref="H284:H285"/>
    <mergeCell ref="B281:B282"/>
    <mergeCell ref="C281:C282"/>
    <mergeCell ref="D281:D282"/>
    <mergeCell ref="E281:E282"/>
    <mergeCell ref="F281:F282"/>
    <mergeCell ref="G281:G282"/>
    <mergeCell ref="I295:I300"/>
    <mergeCell ref="J295:J296"/>
    <mergeCell ref="U295:U306"/>
    <mergeCell ref="J297:J298"/>
    <mergeCell ref="J299:J300"/>
    <mergeCell ref="E301:E306"/>
    <mergeCell ref="F301:F306"/>
    <mergeCell ref="G301:G306"/>
    <mergeCell ref="H301:H306"/>
    <mergeCell ref="I301:I306"/>
    <mergeCell ref="H290:H291"/>
    <mergeCell ref="I290:I291"/>
    <mergeCell ref="A294:D294"/>
    <mergeCell ref="B295:B306"/>
    <mergeCell ref="C295:C306"/>
    <mergeCell ref="D295:D306"/>
    <mergeCell ref="E295:E300"/>
    <mergeCell ref="F295:F300"/>
    <mergeCell ref="G295:G300"/>
    <mergeCell ref="H295:H300"/>
    <mergeCell ref="B290:B291"/>
    <mergeCell ref="C290:C291"/>
    <mergeCell ref="D290:D291"/>
    <mergeCell ref="E290:E291"/>
    <mergeCell ref="F290:F291"/>
    <mergeCell ref="G290:G291"/>
    <mergeCell ref="I308:I313"/>
    <mergeCell ref="J308:J309"/>
    <mergeCell ref="U308:U319"/>
    <mergeCell ref="J310:J311"/>
    <mergeCell ref="J312:J313"/>
    <mergeCell ref="E314:E319"/>
    <mergeCell ref="F314:F319"/>
    <mergeCell ref="G314:G319"/>
    <mergeCell ref="H314:H319"/>
    <mergeCell ref="I314:I319"/>
    <mergeCell ref="J301:J302"/>
    <mergeCell ref="J303:J304"/>
    <mergeCell ref="J305:J306"/>
    <mergeCell ref="B308:B319"/>
    <mergeCell ref="C308:C319"/>
    <mergeCell ref="D308:D319"/>
    <mergeCell ref="E308:E313"/>
    <mergeCell ref="F308:F313"/>
    <mergeCell ref="G308:G313"/>
    <mergeCell ref="H308:H313"/>
    <mergeCell ref="I321:I326"/>
    <mergeCell ref="J321:J322"/>
    <mergeCell ref="U321:U332"/>
    <mergeCell ref="J323:J324"/>
    <mergeCell ref="J325:J326"/>
    <mergeCell ref="E327:E332"/>
    <mergeCell ref="F327:F332"/>
    <mergeCell ref="G327:G332"/>
    <mergeCell ref="H327:H332"/>
    <mergeCell ref="I327:I332"/>
    <mergeCell ref="J314:J315"/>
    <mergeCell ref="J316:J317"/>
    <mergeCell ref="J318:J319"/>
    <mergeCell ref="B321:B332"/>
    <mergeCell ref="C321:C332"/>
    <mergeCell ref="D321:D332"/>
    <mergeCell ref="E321:E326"/>
    <mergeCell ref="F321:F326"/>
    <mergeCell ref="G321:G326"/>
    <mergeCell ref="H321:H326"/>
    <mergeCell ref="I334:I339"/>
    <mergeCell ref="J334:J335"/>
    <mergeCell ref="U334:U345"/>
    <mergeCell ref="J336:J337"/>
    <mergeCell ref="J338:J339"/>
    <mergeCell ref="E340:E345"/>
    <mergeCell ref="F340:F345"/>
    <mergeCell ref="G340:G345"/>
    <mergeCell ref="H340:H345"/>
    <mergeCell ref="I340:I345"/>
    <mergeCell ref="J327:J328"/>
    <mergeCell ref="J329:J330"/>
    <mergeCell ref="J331:J332"/>
    <mergeCell ref="B334:B345"/>
    <mergeCell ref="C334:C345"/>
    <mergeCell ref="D334:D345"/>
    <mergeCell ref="E334:E339"/>
    <mergeCell ref="F334:F339"/>
    <mergeCell ref="G334:G339"/>
    <mergeCell ref="H334:H339"/>
    <mergeCell ref="I347:I352"/>
    <mergeCell ref="J347:J348"/>
    <mergeCell ref="U347:U358"/>
    <mergeCell ref="J349:J350"/>
    <mergeCell ref="J351:J352"/>
    <mergeCell ref="E353:E358"/>
    <mergeCell ref="F353:F358"/>
    <mergeCell ref="G353:G358"/>
    <mergeCell ref="H353:H358"/>
    <mergeCell ref="I353:I358"/>
    <mergeCell ref="J340:J341"/>
    <mergeCell ref="J342:J343"/>
    <mergeCell ref="J344:J345"/>
    <mergeCell ref="B347:B358"/>
    <mergeCell ref="C347:C358"/>
    <mergeCell ref="D347:D358"/>
    <mergeCell ref="E347:E352"/>
    <mergeCell ref="F347:F352"/>
    <mergeCell ref="G347:G352"/>
    <mergeCell ref="H347:H352"/>
    <mergeCell ref="I360:I365"/>
    <mergeCell ref="J360:J361"/>
    <mergeCell ref="U360:U371"/>
    <mergeCell ref="J362:J363"/>
    <mergeCell ref="J364:J365"/>
    <mergeCell ref="E366:E371"/>
    <mergeCell ref="F366:F371"/>
    <mergeCell ref="G366:G371"/>
    <mergeCell ref="H366:H371"/>
    <mergeCell ref="I366:I371"/>
    <mergeCell ref="J353:J354"/>
    <mergeCell ref="J355:J356"/>
    <mergeCell ref="J357:J358"/>
    <mergeCell ref="B360:B371"/>
    <mergeCell ref="C360:C371"/>
    <mergeCell ref="D360:D371"/>
    <mergeCell ref="E360:E365"/>
    <mergeCell ref="F360:F365"/>
    <mergeCell ref="G360:G365"/>
    <mergeCell ref="H360:H365"/>
    <mergeCell ref="I373:I378"/>
    <mergeCell ref="J373:J374"/>
    <mergeCell ref="U373:U384"/>
    <mergeCell ref="J375:J376"/>
    <mergeCell ref="J377:J378"/>
    <mergeCell ref="E379:E384"/>
    <mergeCell ref="F379:F384"/>
    <mergeCell ref="G379:G384"/>
    <mergeCell ref="H379:H384"/>
    <mergeCell ref="I379:I384"/>
    <mergeCell ref="J366:J367"/>
    <mergeCell ref="J368:J369"/>
    <mergeCell ref="J370:J371"/>
    <mergeCell ref="B373:B384"/>
    <mergeCell ref="C373:C384"/>
    <mergeCell ref="D373:D384"/>
    <mergeCell ref="E373:E378"/>
    <mergeCell ref="F373:F378"/>
    <mergeCell ref="G373:G378"/>
    <mergeCell ref="H373:H378"/>
    <mergeCell ref="I386:I391"/>
    <mergeCell ref="J386:J387"/>
    <mergeCell ref="U386:U397"/>
    <mergeCell ref="J388:J389"/>
    <mergeCell ref="J390:J391"/>
    <mergeCell ref="E392:E397"/>
    <mergeCell ref="F392:F397"/>
    <mergeCell ref="G392:G397"/>
    <mergeCell ref="H392:H397"/>
    <mergeCell ref="I392:I397"/>
    <mergeCell ref="J379:J380"/>
    <mergeCell ref="J381:J382"/>
    <mergeCell ref="J383:J384"/>
    <mergeCell ref="B386:B397"/>
    <mergeCell ref="C386:C397"/>
    <mergeCell ref="D386:D397"/>
    <mergeCell ref="E386:E391"/>
    <mergeCell ref="F386:F391"/>
    <mergeCell ref="G386:G391"/>
    <mergeCell ref="H386:H391"/>
    <mergeCell ref="I399:I404"/>
    <mergeCell ref="J399:J400"/>
    <mergeCell ref="U399:U410"/>
    <mergeCell ref="J401:J402"/>
    <mergeCell ref="J403:J404"/>
    <mergeCell ref="E405:E410"/>
    <mergeCell ref="F405:F410"/>
    <mergeCell ref="G405:G410"/>
    <mergeCell ref="H405:H410"/>
    <mergeCell ref="I405:I410"/>
    <mergeCell ref="J392:J393"/>
    <mergeCell ref="J394:J395"/>
    <mergeCell ref="J396:J397"/>
    <mergeCell ref="B399:B410"/>
    <mergeCell ref="C399:C410"/>
    <mergeCell ref="D399:D410"/>
    <mergeCell ref="E399:E404"/>
    <mergeCell ref="F399:F404"/>
    <mergeCell ref="G399:G404"/>
    <mergeCell ref="H399:H404"/>
    <mergeCell ref="I412:I417"/>
    <mergeCell ref="J412:J413"/>
    <mergeCell ref="U412:U423"/>
    <mergeCell ref="J414:J415"/>
    <mergeCell ref="J416:J417"/>
    <mergeCell ref="E418:E423"/>
    <mergeCell ref="F418:F423"/>
    <mergeCell ref="G418:G423"/>
    <mergeCell ref="H418:H423"/>
    <mergeCell ref="I418:I423"/>
    <mergeCell ref="J405:J406"/>
    <mergeCell ref="J407:J408"/>
    <mergeCell ref="J409:J410"/>
    <mergeCell ref="B412:B423"/>
    <mergeCell ref="C412:C423"/>
    <mergeCell ref="D412:D423"/>
    <mergeCell ref="E412:E417"/>
    <mergeCell ref="F412:F417"/>
    <mergeCell ref="G412:G417"/>
    <mergeCell ref="H412:H417"/>
    <mergeCell ref="I425:I430"/>
    <mergeCell ref="J425:J426"/>
    <mergeCell ref="U425:U436"/>
    <mergeCell ref="J427:J428"/>
    <mergeCell ref="J429:J430"/>
    <mergeCell ref="E431:E436"/>
    <mergeCell ref="F431:F436"/>
    <mergeCell ref="G431:G436"/>
    <mergeCell ref="H431:H436"/>
    <mergeCell ref="I431:I436"/>
    <mergeCell ref="J418:J419"/>
    <mergeCell ref="J420:J421"/>
    <mergeCell ref="J422:J423"/>
    <mergeCell ref="B425:B436"/>
    <mergeCell ref="C425:C436"/>
    <mergeCell ref="D425:D436"/>
    <mergeCell ref="E425:E430"/>
    <mergeCell ref="F425:F430"/>
    <mergeCell ref="G425:G430"/>
    <mergeCell ref="H425:H430"/>
    <mergeCell ref="I438:I443"/>
    <mergeCell ref="J438:J439"/>
    <mergeCell ref="U438:U449"/>
    <mergeCell ref="J440:J441"/>
    <mergeCell ref="J442:J443"/>
    <mergeCell ref="E444:E449"/>
    <mergeCell ref="F444:F449"/>
    <mergeCell ref="G444:G449"/>
    <mergeCell ref="H444:H449"/>
    <mergeCell ref="I444:I449"/>
    <mergeCell ref="J431:J432"/>
    <mergeCell ref="J433:J434"/>
    <mergeCell ref="J435:J436"/>
    <mergeCell ref="B438:B449"/>
    <mergeCell ref="C438:C449"/>
    <mergeCell ref="D438:D449"/>
    <mergeCell ref="E438:E443"/>
    <mergeCell ref="F438:F443"/>
    <mergeCell ref="G438:G443"/>
    <mergeCell ref="H438:H443"/>
    <mergeCell ref="I451:I456"/>
    <mergeCell ref="J451:J452"/>
    <mergeCell ref="U451:U462"/>
    <mergeCell ref="J453:J454"/>
    <mergeCell ref="J455:J456"/>
    <mergeCell ref="E457:E462"/>
    <mergeCell ref="F457:F462"/>
    <mergeCell ref="G457:G462"/>
    <mergeCell ref="H457:H462"/>
    <mergeCell ref="I457:I462"/>
    <mergeCell ref="J444:J445"/>
    <mergeCell ref="J446:J447"/>
    <mergeCell ref="J448:J449"/>
    <mergeCell ref="B451:B462"/>
    <mergeCell ref="C451:C462"/>
    <mergeCell ref="D451:D462"/>
    <mergeCell ref="E451:E456"/>
    <mergeCell ref="F451:F456"/>
    <mergeCell ref="G451:G456"/>
    <mergeCell ref="H451:H456"/>
    <mergeCell ref="I464:I469"/>
    <mergeCell ref="J464:J465"/>
    <mergeCell ref="U464:U475"/>
    <mergeCell ref="J466:J467"/>
    <mergeCell ref="J468:J469"/>
    <mergeCell ref="E470:E475"/>
    <mergeCell ref="F470:F475"/>
    <mergeCell ref="G470:G475"/>
    <mergeCell ref="H470:H475"/>
    <mergeCell ref="I470:I475"/>
    <mergeCell ref="J457:J458"/>
    <mergeCell ref="J459:J460"/>
    <mergeCell ref="J461:J462"/>
    <mergeCell ref="B464:B475"/>
    <mergeCell ref="C464:C475"/>
    <mergeCell ref="D464:D475"/>
    <mergeCell ref="E464:E469"/>
    <mergeCell ref="F464:F469"/>
    <mergeCell ref="G464:G469"/>
    <mergeCell ref="H464:H469"/>
    <mergeCell ref="I477:I478"/>
    <mergeCell ref="U477:U480"/>
    <mergeCell ref="E479:E480"/>
    <mergeCell ref="F479:F480"/>
    <mergeCell ref="G479:G480"/>
    <mergeCell ref="H479:H480"/>
    <mergeCell ref="I479:I480"/>
    <mergeCell ref="J470:J471"/>
    <mergeCell ref="J472:J473"/>
    <mergeCell ref="J474:J475"/>
    <mergeCell ref="B477:B480"/>
    <mergeCell ref="C477:C480"/>
    <mergeCell ref="D477:D480"/>
    <mergeCell ref="E477:E478"/>
    <mergeCell ref="F477:F478"/>
    <mergeCell ref="G477:G478"/>
    <mergeCell ref="H477:H478"/>
    <mergeCell ref="J492:J493"/>
    <mergeCell ref="B497:B502"/>
    <mergeCell ref="C497:C502"/>
    <mergeCell ref="D497:D502"/>
    <mergeCell ref="E497:E502"/>
    <mergeCell ref="F497:F502"/>
    <mergeCell ref="G497:G502"/>
    <mergeCell ref="H497:H502"/>
    <mergeCell ref="I497:I502"/>
    <mergeCell ref="J497:J498"/>
    <mergeCell ref="H482:H487"/>
    <mergeCell ref="I482:I487"/>
    <mergeCell ref="J482:J483"/>
    <mergeCell ref="U482:U493"/>
    <mergeCell ref="J484:J485"/>
    <mergeCell ref="J486:J487"/>
    <mergeCell ref="H488:H493"/>
    <mergeCell ref="I488:I493"/>
    <mergeCell ref="J488:J489"/>
    <mergeCell ref="J490:J491"/>
    <mergeCell ref="B482:B493"/>
    <mergeCell ref="C482:C493"/>
    <mergeCell ref="D482:D493"/>
    <mergeCell ref="E482:E487"/>
    <mergeCell ref="F482:F487"/>
    <mergeCell ref="G482:G487"/>
    <mergeCell ref="E488:E493"/>
    <mergeCell ref="F488:F493"/>
    <mergeCell ref="G488:G493"/>
    <mergeCell ref="I504:I509"/>
    <mergeCell ref="J504:J505"/>
    <mergeCell ref="U504:U515"/>
    <mergeCell ref="J506:J507"/>
    <mergeCell ref="J508:J509"/>
    <mergeCell ref="E510:E515"/>
    <mergeCell ref="F510:F515"/>
    <mergeCell ref="G510:G515"/>
    <mergeCell ref="H510:H515"/>
    <mergeCell ref="I510:I515"/>
    <mergeCell ref="U497:U502"/>
    <mergeCell ref="J499:J500"/>
    <mergeCell ref="J501:J502"/>
    <mergeCell ref="B504:B515"/>
    <mergeCell ref="C504:C515"/>
    <mergeCell ref="D504:D515"/>
    <mergeCell ref="E504:E509"/>
    <mergeCell ref="F504:F509"/>
    <mergeCell ref="G504:G509"/>
    <mergeCell ref="H504:H509"/>
    <mergeCell ref="B528:B539"/>
    <mergeCell ref="C528:C539"/>
    <mergeCell ref="D528:D539"/>
    <mergeCell ref="E528:E533"/>
    <mergeCell ref="F528:F533"/>
    <mergeCell ref="G528:G533"/>
    <mergeCell ref="I517:I522"/>
    <mergeCell ref="J517:J518"/>
    <mergeCell ref="U517:U522"/>
    <mergeCell ref="J519:J520"/>
    <mergeCell ref="J521:J522"/>
    <mergeCell ref="B524:B526"/>
    <mergeCell ref="C524:C526"/>
    <mergeCell ref="D524:D526"/>
    <mergeCell ref="E524:E526"/>
    <mergeCell ref="F524:F526"/>
    <mergeCell ref="J510:J511"/>
    <mergeCell ref="J512:J513"/>
    <mergeCell ref="J514:J515"/>
    <mergeCell ref="B517:B522"/>
    <mergeCell ref="C517:C522"/>
    <mergeCell ref="D517:D522"/>
    <mergeCell ref="E517:E522"/>
    <mergeCell ref="F517:F522"/>
    <mergeCell ref="G517:G522"/>
    <mergeCell ref="H517:H522"/>
    <mergeCell ref="E534:E539"/>
    <mergeCell ref="F534:F539"/>
    <mergeCell ref="G534:G539"/>
    <mergeCell ref="H534:H539"/>
    <mergeCell ref="I534:I539"/>
    <mergeCell ref="J534:J535"/>
    <mergeCell ref="J536:J537"/>
    <mergeCell ref="J538:J539"/>
    <mergeCell ref="H528:H533"/>
    <mergeCell ref="I528:I533"/>
    <mergeCell ref="J528:J529"/>
    <mergeCell ref="U528:U539"/>
    <mergeCell ref="J530:J531"/>
    <mergeCell ref="J532:J533"/>
    <mergeCell ref="G524:G526"/>
    <mergeCell ref="H524:H526"/>
    <mergeCell ref="I524:I526"/>
    <mergeCell ref="U524:U526"/>
    <mergeCell ref="J551:J552"/>
    <mergeCell ref="B554:B565"/>
    <mergeCell ref="C554:C565"/>
    <mergeCell ref="D554:D565"/>
    <mergeCell ref="E554:E559"/>
    <mergeCell ref="F554:F559"/>
    <mergeCell ref="G554:G559"/>
    <mergeCell ref="H554:H559"/>
    <mergeCell ref="I554:I559"/>
    <mergeCell ref="J554:J555"/>
    <mergeCell ref="H541:H546"/>
    <mergeCell ref="I541:I546"/>
    <mergeCell ref="J541:J542"/>
    <mergeCell ref="U541:U552"/>
    <mergeCell ref="J543:J544"/>
    <mergeCell ref="J545:J546"/>
    <mergeCell ref="H547:H552"/>
    <mergeCell ref="I547:I552"/>
    <mergeCell ref="J547:J548"/>
    <mergeCell ref="J549:J550"/>
    <mergeCell ref="B541:B552"/>
    <mergeCell ref="C541:C552"/>
    <mergeCell ref="D541:D552"/>
    <mergeCell ref="E541:E546"/>
    <mergeCell ref="F541:F546"/>
    <mergeCell ref="G541:G546"/>
    <mergeCell ref="E547:E552"/>
    <mergeCell ref="F547:F552"/>
    <mergeCell ref="G547:G552"/>
    <mergeCell ref="J564:J565"/>
    <mergeCell ref="B571:B582"/>
    <mergeCell ref="C571:C582"/>
    <mergeCell ref="D571:D582"/>
    <mergeCell ref="E571:E576"/>
    <mergeCell ref="F571:F576"/>
    <mergeCell ref="G571:G576"/>
    <mergeCell ref="H571:H576"/>
    <mergeCell ref="I571:I576"/>
    <mergeCell ref="J571:J572"/>
    <mergeCell ref="U554:U565"/>
    <mergeCell ref="J556:J557"/>
    <mergeCell ref="J558:J559"/>
    <mergeCell ref="E560:E565"/>
    <mergeCell ref="F560:F565"/>
    <mergeCell ref="G560:G565"/>
    <mergeCell ref="H560:H565"/>
    <mergeCell ref="I560:I565"/>
    <mergeCell ref="J560:J561"/>
    <mergeCell ref="J562:J563"/>
    <mergeCell ref="J581:J582"/>
    <mergeCell ref="B584:B589"/>
    <mergeCell ref="C584:C589"/>
    <mergeCell ref="D584:D589"/>
    <mergeCell ref="E584:E589"/>
    <mergeCell ref="F584:F589"/>
    <mergeCell ref="G584:G589"/>
    <mergeCell ref="H584:H589"/>
    <mergeCell ref="I584:I589"/>
    <mergeCell ref="J584:J585"/>
    <mergeCell ref="U571:U582"/>
    <mergeCell ref="J573:J574"/>
    <mergeCell ref="J575:J576"/>
    <mergeCell ref="E577:E582"/>
    <mergeCell ref="F577:F582"/>
    <mergeCell ref="G577:G582"/>
    <mergeCell ref="H577:H582"/>
    <mergeCell ref="I577:I582"/>
    <mergeCell ref="J577:J578"/>
    <mergeCell ref="J579:J580"/>
    <mergeCell ref="I591:I596"/>
    <mergeCell ref="J591:J592"/>
    <mergeCell ref="U591:U596"/>
    <mergeCell ref="J593:J594"/>
    <mergeCell ref="J595:J596"/>
    <mergeCell ref="B598:B603"/>
    <mergeCell ref="C598:C603"/>
    <mergeCell ref="D598:D603"/>
    <mergeCell ref="E598:E603"/>
    <mergeCell ref="F598:F603"/>
    <mergeCell ref="U584:U589"/>
    <mergeCell ref="J586:J587"/>
    <mergeCell ref="J588:J589"/>
    <mergeCell ref="B591:B596"/>
    <mergeCell ref="C591:C596"/>
    <mergeCell ref="D591:D596"/>
    <mergeCell ref="E591:E596"/>
    <mergeCell ref="F591:F596"/>
    <mergeCell ref="G591:G596"/>
    <mergeCell ref="H591:H596"/>
    <mergeCell ref="H605:H610"/>
    <mergeCell ref="I605:I610"/>
    <mergeCell ref="J605:J606"/>
    <mergeCell ref="U605:U610"/>
    <mergeCell ref="J607:J608"/>
    <mergeCell ref="J609:J610"/>
    <mergeCell ref="B605:B610"/>
    <mergeCell ref="C605:C610"/>
    <mergeCell ref="D605:D610"/>
    <mergeCell ref="E605:E610"/>
    <mergeCell ref="F605:F610"/>
    <mergeCell ref="G605:G610"/>
    <mergeCell ref="G598:G603"/>
    <mergeCell ref="H598:H603"/>
    <mergeCell ref="I598:I603"/>
    <mergeCell ref="J598:J599"/>
    <mergeCell ref="U598:U603"/>
    <mergeCell ref="J600:J601"/>
    <mergeCell ref="J602:J603"/>
    <mergeCell ref="H619:H624"/>
    <mergeCell ref="I619:I624"/>
    <mergeCell ref="J619:J620"/>
    <mergeCell ref="U619:U624"/>
    <mergeCell ref="J621:J622"/>
    <mergeCell ref="J623:J624"/>
    <mergeCell ref="B619:B624"/>
    <mergeCell ref="C619:C624"/>
    <mergeCell ref="D619:D624"/>
    <mergeCell ref="E619:E624"/>
    <mergeCell ref="F619:F624"/>
    <mergeCell ref="G619:G624"/>
    <mergeCell ref="H612:H617"/>
    <mergeCell ref="I612:I617"/>
    <mergeCell ref="J612:J613"/>
    <mergeCell ref="U612:U617"/>
    <mergeCell ref="J614:J615"/>
    <mergeCell ref="J616:J617"/>
    <mergeCell ref="B612:B617"/>
    <mergeCell ref="C612:C617"/>
    <mergeCell ref="D612:D617"/>
    <mergeCell ref="E612:E617"/>
    <mergeCell ref="F612:F617"/>
    <mergeCell ref="G612:G617"/>
    <mergeCell ref="H633:H638"/>
    <mergeCell ref="I633:I638"/>
    <mergeCell ref="J633:J634"/>
    <mergeCell ref="U633:U638"/>
    <mergeCell ref="J635:J636"/>
    <mergeCell ref="J637:J638"/>
    <mergeCell ref="B633:B638"/>
    <mergeCell ref="C633:C638"/>
    <mergeCell ref="D633:D638"/>
    <mergeCell ref="E633:E638"/>
    <mergeCell ref="F633:F638"/>
    <mergeCell ref="G633:G638"/>
    <mergeCell ref="H626:H631"/>
    <mergeCell ref="I626:I631"/>
    <mergeCell ref="J626:J627"/>
    <mergeCell ref="U626:U631"/>
    <mergeCell ref="J628:J629"/>
    <mergeCell ref="J630:J631"/>
    <mergeCell ref="B626:B631"/>
    <mergeCell ref="C626:C631"/>
    <mergeCell ref="D626:D631"/>
    <mergeCell ref="E626:E631"/>
    <mergeCell ref="F626:F631"/>
    <mergeCell ref="G626:G631"/>
    <mergeCell ref="H640:H645"/>
    <mergeCell ref="I640:I645"/>
    <mergeCell ref="J640:J641"/>
    <mergeCell ref="U640:U651"/>
    <mergeCell ref="J642:J643"/>
    <mergeCell ref="J644:J645"/>
    <mergeCell ref="H646:H651"/>
    <mergeCell ref="I646:I651"/>
    <mergeCell ref="J646:J647"/>
    <mergeCell ref="J648:J649"/>
    <mergeCell ref="B640:B651"/>
    <mergeCell ref="C640:C651"/>
    <mergeCell ref="D640:D651"/>
    <mergeCell ref="E640:E645"/>
    <mergeCell ref="F640:F645"/>
    <mergeCell ref="G640:G645"/>
    <mergeCell ref="E646:E651"/>
    <mergeCell ref="F646:F651"/>
    <mergeCell ref="G646:G651"/>
    <mergeCell ref="U653:U664"/>
    <mergeCell ref="J655:J656"/>
    <mergeCell ref="J657:J658"/>
    <mergeCell ref="E659:E664"/>
    <mergeCell ref="F659:F664"/>
    <mergeCell ref="G659:G664"/>
    <mergeCell ref="H659:H664"/>
    <mergeCell ref="I659:I664"/>
    <mergeCell ref="J659:J660"/>
    <mergeCell ref="J661:J662"/>
    <mergeCell ref="J676:J677"/>
    <mergeCell ref="J650:J651"/>
    <mergeCell ref="B653:B664"/>
    <mergeCell ref="C653:C664"/>
    <mergeCell ref="D653:D664"/>
    <mergeCell ref="E653:E658"/>
    <mergeCell ref="F653:F658"/>
    <mergeCell ref="G653:G658"/>
    <mergeCell ref="H653:H658"/>
    <mergeCell ref="I653:I658"/>
    <mergeCell ref="J653:J654"/>
    <mergeCell ref="J663:J664"/>
    <mergeCell ref="U666:U677"/>
    <mergeCell ref="J668:J669"/>
    <mergeCell ref="J670:J671"/>
    <mergeCell ref="E672:E677"/>
    <mergeCell ref="F672:F677"/>
    <mergeCell ref="G672:G677"/>
    <mergeCell ref="H672:H677"/>
    <mergeCell ref="I672:I677"/>
    <mergeCell ref="J672:J673"/>
    <mergeCell ref="J674:J675"/>
    <mergeCell ref="J689:J690"/>
    <mergeCell ref="B666:B677"/>
    <mergeCell ref="C666:C677"/>
    <mergeCell ref="D666:D677"/>
    <mergeCell ref="E666:E671"/>
    <mergeCell ref="F666:F671"/>
    <mergeCell ref="G666:G671"/>
    <mergeCell ref="H666:H671"/>
    <mergeCell ref="I666:I671"/>
    <mergeCell ref="J666:J667"/>
    <mergeCell ref="U679:U690"/>
    <mergeCell ref="J681:J682"/>
    <mergeCell ref="J683:J684"/>
    <mergeCell ref="E685:E690"/>
    <mergeCell ref="F685:F690"/>
    <mergeCell ref="G685:G690"/>
    <mergeCell ref="H685:H690"/>
    <mergeCell ref="I685:I690"/>
    <mergeCell ref="J685:J686"/>
    <mergeCell ref="J687:J688"/>
    <mergeCell ref="B679:B690"/>
    <mergeCell ref="C679:C690"/>
    <mergeCell ref="D679:D690"/>
    <mergeCell ref="E679:E684"/>
    <mergeCell ref="F679:F684"/>
    <mergeCell ref="G679:G684"/>
    <mergeCell ref="H679:H684"/>
    <mergeCell ref="I679:I684"/>
    <mergeCell ref="J679:J680"/>
    <mergeCell ref="I701:I702"/>
    <mergeCell ref="U701:U702"/>
    <mergeCell ref="B706:B708"/>
    <mergeCell ref="C706:C708"/>
    <mergeCell ref="D706:D708"/>
    <mergeCell ref="E706:E708"/>
    <mergeCell ref="F706:F708"/>
    <mergeCell ref="G706:G708"/>
    <mergeCell ref="H706:H708"/>
    <mergeCell ref="I706:I708"/>
    <mergeCell ref="U692:U697"/>
    <mergeCell ref="J694:J695"/>
    <mergeCell ref="J696:J697"/>
    <mergeCell ref="B701:B702"/>
    <mergeCell ref="C701:C702"/>
    <mergeCell ref="D701:D702"/>
    <mergeCell ref="E701:E702"/>
    <mergeCell ref="F701:F702"/>
    <mergeCell ref="G701:G702"/>
    <mergeCell ref="H701:H702"/>
    <mergeCell ref="B692:B697"/>
    <mergeCell ref="C692:C697"/>
    <mergeCell ref="D692:D697"/>
    <mergeCell ref="E692:E697"/>
    <mergeCell ref="F692:F697"/>
    <mergeCell ref="G692:G697"/>
    <mergeCell ref="H692:H697"/>
    <mergeCell ref="I692:I697"/>
    <mergeCell ref="J692:J693"/>
    <mergeCell ref="U710:U715"/>
    <mergeCell ref="J712:J713"/>
    <mergeCell ref="J714:J715"/>
    <mergeCell ref="B717:B722"/>
    <mergeCell ref="C717:C722"/>
    <mergeCell ref="D717:D722"/>
    <mergeCell ref="E717:E722"/>
    <mergeCell ref="F717:F722"/>
    <mergeCell ref="G717:G722"/>
    <mergeCell ref="H717:H722"/>
    <mergeCell ref="U706:U708"/>
    <mergeCell ref="B710:B715"/>
    <mergeCell ref="C710:C715"/>
    <mergeCell ref="D710:D715"/>
    <mergeCell ref="E710:E715"/>
    <mergeCell ref="F710:F715"/>
    <mergeCell ref="G710:G715"/>
    <mergeCell ref="H710:H715"/>
    <mergeCell ref="I710:I715"/>
    <mergeCell ref="J710:J711"/>
    <mergeCell ref="H733:H734"/>
    <mergeCell ref="I733:I734"/>
    <mergeCell ref="U733:U734"/>
    <mergeCell ref="B733:B734"/>
    <mergeCell ref="C733:C734"/>
    <mergeCell ref="D733:D734"/>
    <mergeCell ref="E733:E734"/>
    <mergeCell ref="F733:F734"/>
    <mergeCell ref="G733:G734"/>
    <mergeCell ref="G728:G731"/>
    <mergeCell ref="H728:H731"/>
    <mergeCell ref="I728:I731"/>
    <mergeCell ref="J728:J729"/>
    <mergeCell ref="U728:U731"/>
    <mergeCell ref="J730:J731"/>
    <mergeCell ref="I717:I722"/>
    <mergeCell ref="J717:J718"/>
    <mergeCell ref="U717:U722"/>
    <mergeCell ref="J719:J720"/>
    <mergeCell ref="J721:J722"/>
    <mergeCell ref="B728:B731"/>
    <mergeCell ref="C728:C731"/>
    <mergeCell ref="D728:D731"/>
    <mergeCell ref="E728:E731"/>
    <mergeCell ref="F728:F731"/>
    <mergeCell ref="B217:B228"/>
    <mergeCell ref="C217:C228"/>
    <mergeCell ref="D217:D228"/>
    <mergeCell ref="E217:E222"/>
    <mergeCell ref="F217:F222"/>
    <mergeCell ref="G217:G222"/>
    <mergeCell ref="H217:H222"/>
    <mergeCell ref="I217:I222"/>
    <mergeCell ref="J217:J218"/>
    <mergeCell ref="U217:U228"/>
    <mergeCell ref="J219:J220"/>
    <mergeCell ref="J221:J222"/>
    <mergeCell ref="E223:E228"/>
    <mergeCell ref="F223:F228"/>
    <mergeCell ref="G223:G228"/>
    <mergeCell ref="H223:H228"/>
    <mergeCell ref="I223:I228"/>
    <mergeCell ref="J223:J224"/>
    <mergeCell ref="J225:J226"/>
    <mergeCell ref="J227:J228"/>
  </mergeCells>
  <dataValidations disablePrompts="1" count="1">
    <dataValidation type="list" allowBlank="1" showInputMessage="1" showErrorMessage="1" errorTitle="ВЫБЕРЕТЕ ВАШУ ВАЛЮТУ" error="Возможные варианты:_x000a__x000a_ДОЛЛАРЫ_x000a_СОМЫ_x000a_РУБЛИ" sqref="H1:I2" xr:uid="{00000000-0002-0000-0000-000001000000}">
      <formula1>$S$1:$S$3</formula1>
    </dataValidation>
  </dataValidations>
  <pageMargins left="0.43307086614173229" right="0.23622047244094491" top="0.35433070866141736" bottom="0.35433070866141736" header="0.31496062992125984" footer="0.31496062992125984"/>
  <pageSetup paperSize="9" scale="55" orientation="landscape" r:id="rId1"/>
  <rowBreaks count="15" manualBreakCount="15">
    <brk id="47" max="16383" man="1"/>
    <brk id="89" max="16383" man="1"/>
    <brk id="135" max="16383" man="1"/>
    <brk id="179" max="16383" man="1"/>
    <brk id="241" max="16383" man="1"/>
    <brk id="286" max="23" man="1"/>
    <brk id="293" max="23" man="1"/>
    <brk id="345" max="16383" man="1"/>
    <brk id="385" max="16383" man="1"/>
    <brk id="437" max="16383" man="1"/>
    <brk id="480" max="16383" man="1"/>
    <brk id="522" max="16383" man="1"/>
    <brk id="565" max="16383" man="1"/>
    <brk id="604" max="16383" man="1"/>
    <brk id="65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I146"/>
  <sheetViews>
    <sheetView zoomScaleNormal="100" workbookViewId="0">
      <pane ySplit="5" topLeftCell="A39" activePane="bottomLeft" state="frozen"/>
      <selection pane="bottomLeft" activeCell="D74" sqref="D74"/>
    </sheetView>
  </sheetViews>
  <sheetFormatPr defaultRowHeight="15" x14ac:dyDescent="0.25"/>
  <cols>
    <col min="1" max="4" width="16.28515625" customWidth="1"/>
    <col min="6" max="9" width="16" customWidth="1"/>
  </cols>
  <sheetData>
    <row r="1" spans="1:9" ht="17.25" x14ac:dyDescent="0.3">
      <c r="A1" s="421" t="s">
        <v>473</v>
      </c>
      <c r="B1" s="421"/>
      <c r="C1" s="421"/>
      <c r="D1" s="421"/>
      <c r="E1" s="421"/>
      <c r="F1" s="421"/>
      <c r="G1" s="421"/>
      <c r="H1" s="421"/>
      <c r="I1" s="421"/>
    </row>
    <row r="2" spans="1:9" ht="17.25" customHeight="1" x14ac:dyDescent="0.25">
      <c r="A2" s="422" t="s">
        <v>474</v>
      </c>
      <c r="B2" s="422"/>
      <c r="C2" s="422"/>
      <c r="D2" s="423" t="s">
        <v>475</v>
      </c>
      <c r="E2" s="423"/>
      <c r="F2" s="423"/>
      <c r="G2" s="423"/>
      <c r="H2" s="423"/>
      <c r="I2" s="423"/>
    </row>
    <row r="3" spans="1:9" ht="17.25" x14ac:dyDescent="0.3">
      <c r="A3" s="422" t="s">
        <v>476</v>
      </c>
      <c r="B3" s="422"/>
      <c r="C3" s="422"/>
      <c r="D3" s="423" t="s">
        <v>477</v>
      </c>
      <c r="E3" s="421"/>
      <c r="F3" s="421"/>
      <c r="G3" s="421"/>
      <c r="H3" s="421"/>
      <c r="I3" s="421"/>
    </row>
    <row r="4" spans="1:9" ht="15.75" thickBot="1" x14ac:dyDescent="0.3"/>
    <row r="5" spans="1:9" s="24" customFormat="1" ht="15.75" thickBot="1" x14ac:dyDescent="0.3">
      <c r="A5" s="239" t="s">
        <v>478</v>
      </c>
      <c r="B5" s="240"/>
      <c r="C5" s="241"/>
      <c r="D5" s="242"/>
      <c r="E5"/>
      <c r="F5" s="243" t="s">
        <v>479</v>
      </c>
      <c r="G5" s="244"/>
      <c r="H5" s="245"/>
      <c r="I5" s="246"/>
    </row>
    <row r="6" spans="1:9" ht="18.75" customHeight="1" x14ac:dyDescent="0.25">
      <c r="A6" s="416"/>
      <c r="B6" s="419" t="s">
        <v>480</v>
      </c>
      <c r="C6" s="424"/>
      <c r="D6" s="419" t="s">
        <v>480</v>
      </c>
      <c r="F6" s="416"/>
      <c r="G6" s="419" t="s">
        <v>481</v>
      </c>
      <c r="H6" s="416"/>
      <c r="I6" s="419" t="s">
        <v>482</v>
      </c>
    </row>
    <row r="7" spans="1:9" ht="18.75" customHeight="1" x14ac:dyDescent="0.25">
      <c r="A7" s="416"/>
      <c r="B7" s="419"/>
      <c r="C7" s="424"/>
      <c r="D7" s="419"/>
      <c r="F7" s="416"/>
      <c r="G7" s="419"/>
      <c r="H7" s="416"/>
      <c r="I7" s="419"/>
    </row>
    <row r="8" spans="1:9" ht="18.75" customHeight="1" x14ac:dyDescent="0.25">
      <c r="A8" s="416"/>
      <c r="B8" s="419"/>
      <c r="C8" s="424"/>
      <c r="D8" s="419"/>
      <c r="F8" s="416"/>
      <c r="G8" s="419"/>
      <c r="H8" s="416"/>
      <c r="I8" s="419"/>
    </row>
    <row r="9" spans="1:9" ht="18.75" customHeight="1" thickBot="1" x14ac:dyDescent="0.3">
      <c r="A9" s="417"/>
      <c r="B9" s="420"/>
      <c r="C9" s="425"/>
      <c r="D9" s="420"/>
      <c r="F9" s="417"/>
      <c r="G9" s="420"/>
      <c r="H9" s="417"/>
      <c r="I9" s="420"/>
    </row>
    <row r="10" spans="1:9" ht="19.5" customHeight="1" x14ac:dyDescent="0.25">
      <c r="A10" s="416"/>
      <c r="B10" s="419" t="s">
        <v>483</v>
      </c>
      <c r="C10" s="415"/>
      <c r="D10" s="418" t="s">
        <v>484</v>
      </c>
      <c r="F10" s="415"/>
      <c r="G10" s="418" t="s">
        <v>485</v>
      </c>
      <c r="H10" s="416"/>
      <c r="I10" s="419" t="s">
        <v>486</v>
      </c>
    </row>
    <row r="11" spans="1:9" ht="19.5" customHeight="1" x14ac:dyDescent="0.25">
      <c r="A11" s="416"/>
      <c r="B11" s="419"/>
      <c r="C11" s="416"/>
      <c r="D11" s="419"/>
      <c r="F11" s="416"/>
      <c r="G11" s="419"/>
      <c r="H11" s="416"/>
      <c r="I11" s="419"/>
    </row>
    <row r="12" spans="1:9" ht="19.5" customHeight="1" x14ac:dyDescent="0.25">
      <c r="A12" s="416"/>
      <c r="B12" s="419"/>
      <c r="C12" s="416"/>
      <c r="D12" s="419"/>
      <c r="F12" s="416"/>
      <c r="G12" s="419"/>
      <c r="H12" s="416"/>
      <c r="I12" s="419"/>
    </row>
    <row r="13" spans="1:9" ht="19.5" customHeight="1" thickBot="1" x14ac:dyDescent="0.3">
      <c r="A13" s="417"/>
      <c r="B13" s="420"/>
      <c r="C13" s="417"/>
      <c r="D13" s="420"/>
      <c r="F13" s="417"/>
      <c r="G13" s="420"/>
      <c r="H13" s="417"/>
      <c r="I13" s="420"/>
    </row>
    <row r="14" spans="1:9" ht="19.5" customHeight="1" x14ac:dyDescent="0.25">
      <c r="A14" s="416"/>
      <c r="B14" s="419" t="s">
        <v>487</v>
      </c>
      <c r="C14" s="415"/>
      <c r="D14" s="418" t="s">
        <v>488</v>
      </c>
      <c r="F14" s="416"/>
      <c r="G14" s="419" t="s">
        <v>489</v>
      </c>
      <c r="H14" s="415"/>
      <c r="I14" s="418" t="s">
        <v>490</v>
      </c>
    </row>
    <row r="15" spans="1:9" ht="19.5" customHeight="1" x14ac:dyDescent="0.25">
      <c r="A15" s="416"/>
      <c r="B15" s="419"/>
      <c r="C15" s="416"/>
      <c r="D15" s="419"/>
      <c r="F15" s="416"/>
      <c r="G15" s="419"/>
      <c r="H15" s="416"/>
      <c r="I15" s="419"/>
    </row>
    <row r="16" spans="1:9" ht="19.5" customHeight="1" x14ac:dyDescent="0.25">
      <c r="A16" s="416"/>
      <c r="B16" s="419"/>
      <c r="C16" s="416"/>
      <c r="D16" s="419"/>
      <c r="F16" s="416"/>
      <c r="G16" s="419"/>
      <c r="H16" s="416"/>
      <c r="I16" s="419"/>
    </row>
    <row r="17" spans="1:9" ht="19.5" customHeight="1" thickBot="1" x14ac:dyDescent="0.3">
      <c r="A17" s="417"/>
      <c r="B17" s="420"/>
      <c r="C17" s="417"/>
      <c r="D17" s="420"/>
      <c r="F17" s="417"/>
      <c r="G17" s="420"/>
      <c r="H17" s="416"/>
      <c r="I17" s="419"/>
    </row>
    <row r="18" spans="1:9" ht="19.5" customHeight="1" x14ac:dyDescent="0.25">
      <c r="A18" s="416"/>
      <c r="B18" s="419" t="s">
        <v>491</v>
      </c>
      <c r="C18" s="415"/>
      <c r="D18" s="418" t="s">
        <v>492</v>
      </c>
      <c r="F18" s="416"/>
      <c r="G18" s="419" t="s">
        <v>493</v>
      </c>
      <c r="H18" s="415"/>
      <c r="I18" s="418" t="s">
        <v>494</v>
      </c>
    </row>
    <row r="19" spans="1:9" ht="19.5" customHeight="1" x14ac:dyDescent="0.25">
      <c r="A19" s="416"/>
      <c r="B19" s="419"/>
      <c r="C19" s="416"/>
      <c r="D19" s="419"/>
      <c r="F19" s="416"/>
      <c r="G19" s="419"/>
      <c r="H19" s="416"/>
      <c r="I19" s="419"/>
    </row>
    <row r="20" spans="1:9" ht="19.5" customHeight="1" x14ac:dyDescent="0.25">
      <c r="A20" s="416"/>
      <c r="B20" s="419"/>
      <c r="C20" s="416"/>
      <c r="D20" s="419"/>
      <c r="F20" s="416"/>
      <c r="G20" s="419"/>
      <c r="H20" s="416"/>
      <c r="I20" s="419"/>
    </row>
    <row r="21" spans="1:9" ht="19.5" customHeight="1" thickBot="1" x14ac:dyDescent="0.3">
      <c r="A21" s="417"/>
      <c r="B21" s="420"/>
      <c r="C21" s="417"/>
      <c r="D21" s="420"/>
      <c r="F21" s="417"/>
      <c r="G21" s="420"/>
      <c r="H21" s="417"/>
      <c r="I21" s="420"/>
    </row>
    <row r="22" spans="1:9" ht="19.5" customHeight="1" x14ac:dyDescent="0.25">
      <c r="A22" s="416"/>
      <c r="B22" s="419" t="s">
        <v>495</v>
      </c>
      <c r="C22" s="415"/>
      <c r="D22" s="418" t="s">
        <v>496</v>
      </c>
      <c r="F22" s="416"/>
      <c r="G22" s="419" t="s">
        <v>497</v>
      </c>
      <c r="H22" s="416"/>
      <c r="I22" s="419" t="s">
        <v>498</v>
      </c>
    </row>
    <row r="23" spans="1:9" ht="19.5" customHeight="1" x14ac:dyDescent="0.25">
      <c r="A23" s="416"/>
      <c r="B23" s="419"/>
      <c r="C23" s="416"/>
      <c r="D23" s="419"/>
      <c r="F23" s="416"/>
      <c r="G23" s="419"/>
      <c r="H23" s="416"/>
      <c r="I23" s="419"/>
    </row>
    <row r="24" spans="1:9" ht="19.5" customHeight="1" x14ac:dyDescent="0.25">
      <c r="A24" s="416"/>
      <c r="B24" s="419"/>
      <c r="C24" s="416"/>
      <c r="D24" s="419"/>
      <c r="F24" s="416"/>
      <c r="G24" s="419"/>
      <c r="H24" s="416"/>
      <c r="I24" s="419"/>
    </row>
    <row r="25" spans="1:9" ht="19.5" customHeight="1" thickBot="1" x14ac:dyDescent="0.3">
      <c r="A25" s="417"/>
      <c r="B25" s="420"/>
      <c r="C25" s="417"/>
      <c r="D25" s="420"/>
      <c r="F25" s="417"/>
      <c r="G25" s="420"/>
      <c r="H25" s="417"/>
      <c r="I25" s="420"/>
    </row>
    <row r="26" spans="1:9" ht="19.5" customHeight="1" x14ac:dyDescent="0.25">
      <c r="A26" s="416"/>
      <c r="B26" s="419" t="s">
        <v>499</v>
      </c>
      <c r="C26" s="415"/>
      <c r="D26" s="418" t="s">
        <v>500</v>
      </c>
      <c r="F26" s="416"/>
      <c r="G26" s="419" t="s">
        <v>501</v>
      </c>
      <c r="H26" s="415"/>
      <c r="I26" s="418" t="s">
        <v>502</v>
      </c>
    </row>
    <row r="27" spans="1:9" ht="19.5" customHeight="1" x14ac:dyDescent="0.25">
      <c r="A27" s="416"/>
      <c r="B27" s="419"/>
      <c r="C27" s="416"/>
      <c r="D27" s="419"/>
      <c r="F27" s="416"/>
      <c r="G27" s="419"/>
      <c r="H27" s="416"/>
      <c r="I27" s="419"/>
    </row>
    <row r="28" spans="1:9" ht="19.5" customHeight="1" x14ac:dyDescent="0.25">
      <c r="A28" s="416"/>
      <c r="B28" s="419"/>
      <c r="C28" s="416"/>
      <c r="D28" s="419"/>
      <c r="F28" s="416"/>
      <c r="G28" s="419"/>
      <c r="H28" s="416"/>
      <c r="I28" s="419"/>
    </row>
    <row r="29" spans="1:9" ht="19.5" customHeight="1" thickBot="1" x14ac:dyDescent="0.3">
      <c r="A29" s="417"/>
      <c r="B29" s="420"/>
      <c r="C29" s="417"/>
      <c r="D29" s="420"/>
      <c r="F29" s="417"/>
      <c r="G29" s="420"/>
      <c r="H29" s="416"/>
      <c r="I29" s="419"/>
    </row>
    <row r="30" spans="1:9" ht="19.5" customHeight="1" x14ac:dyDescent="0.25">
      <c r="A30" s="416"/>
      <c r="B30" s="419" t="s">
        <v>503</v>
      </c>
      <c r="C30" s="415"/>
      <c r="D30" s="418" t="s">
        <v>504</v>
      </c>
      <c r="F30" s="416"/>
      <c r="G30" s="419" t="s">
        <v>505</v>
      </c>
      <c r="H30" s="415"/>
      <c r="I30" s="418" t="s">
        <v>506</v>
      </c>
    </row>
    <row r="31" spans="1:9" ht="19.5" customHeight="1" x14ac:dyDescent="0.25">
      <c r="A31" s="416"/>
      <c r="B31" s="419"/>
      <c r="C31" s="416"/>
      <c r="D31" s="419"/>
      <c r="F31" s="416"/>
      <c r="G31" s="419"/>
      <c r="H31" s="416"/>
      <c r="I31" s="419"/>
    </row>
    <row r="32" spans="1:9" ht="19.5" customHeight="1" x14ac:dyDescent="0.25">
      <c r="A32" s="416"/>
      <c r="B32" s="419"/>
      <c r="C32" s="416"/>
      <c r="D32" s="419"/>
      <c r="F32" s="416"/>
      <c r="G32" s="419"/>
      <c r="H32" s="416"/>
      <c r="I32" s="419"/>
    </row>
    <row r="33" spans="1:9" ht="19.5" customHeight="1" thickBot="1" x14ac:dyDescent="0.3">
      <c r="A33" s="417"/>
      <c r="B33" s="420"/>
      <c r="C33" s="417"/>
      <c r="D33" s="420"/>
      <c r="F33" s="417"/>
      <c r="G33" s="420"/>
      <c r="H33" s="417"/>
      <c r="I33" s="420"/>
    </row>
    <row r="34" spans="1:9" ht="19.5" customHeight="1" x14ac:dyDescent="0.25">
      <c r="A34" s="416"/>
      <c r="B34" s="419" t="s">
        <v>507</v>
      </c>
      <c r="C34" s="415"/>
      <c r="D34" s="418" t="s">
        <v>508</v>
      </c>
      <c r="F34" s="415"/>
      <c r="G34" s="418" t="s">
        <v>509</v>
      </c>
      <c r="H34" s="416"/>
      <c r="I34" s="419" t="s">
        <v>510</v>
      </c>
    </row>
    <row r="35" spans="1:9" ht="19.5" customHeight="1" x14ac:dyDescent="0.25">
      <c r="A35" s="416"/>
      <c r="B35" s="419"/>
      <c r="C35" s="416"/>
      <c r="D35" s="419"/>
      <c r="F35" s="416"/>
      <c r="G35" s="419"/>
      <c r="H35" s="416"/>
      <c r="I35" s="419"/>
    </row>
    <row r="36" spans="1:9" ht="19.5" customHeight="1" x14ac:dyDescent="0.25">
      <c r="A36" s="416"/>
      <c r="B36" s="419"/>
      <c r="C36" s="416"/>
      <c r="D36" s="419"/>
      <c r="F36" s="416"/>
      <c r="G36" s="419"/>
      <c r="H36" s="416"/>
      <c r="I36" s="419"/>
    </row>
    <row r="37" spans="1:9" ht="19.5" customHeight="1" thickBot="1" x14ac:dyDescent="0.3">
      <c r="A37" s="417"/>
      <c r="B37" s="420"/>
      <c r="C37" s="417"/>
      <c r="D37" s="420"/>
      <c r="F37" s="417"/>
      <c r="G37" s="420"/>
      <c r="H37" s="417"/>
      <c r="I37" s="420"/>
    </row>
    <row r="38" spans="1:9" ht="19.5" customHeight="1" x14ac:dyDescent="0.25">
      <c r="A38" s="416"/>
      <c r="B38" s="419" t="s">
        <v>511</v>
      </c>
      <c r="C38" s="415"/>
      <c r="D38" s="418" t="s">
        <v>512</v>
      </c>
      <c r="F38" s="416"/>
      <c r="G38" s="419" t="s">
        <v>513</v>
      </c>
      <c r="H38" s="415"/>
      <c r="I38" s="418" t="s">
        <v>514</v>
      </c>
    </row>
    <row r="39" spans="1:9" ht="19.5" customHeight="1" x14ac:dyDescent="0.25">
      <c r="A39" s="416"/>
      <c r="B39" s="419"/>
      <c r="C39" s="416"/>
      <c r="D39" s="419"/>
      <c r="F39" s="416"/>
      <c r="G39" s="419"/>
      <c r="H39" s="416"/>
      <c r="I39" s="419"/>
    </row>
    <row r="40" spans="1:9" ht="19.5" customHeight="1" x14ac:dyDescent="0.25">
      <c r="A40" s="416"/>
      <c r="B40" s="419"/>
      <c r="C40" s="416"/>
      <c r="D40" s="419"/>
      <c r="F40" s="416"/>
      <c r="G40" s="419"/>
      <c r="H40" s="416"/>
      <c r="I40" s="419"/>
    </row>
    <row r="41" spans="1:9" ht="19.5" customHeight="1" thickBot="1" x14ac:dyDescent="0.3">
      <c r="A41" s="417"/>
      <c r="B41" s="420"/>
      <c r="C41" s="416"/>
      <c r="D41" s="419"/>
      <c r="F41" s="417"/>
      <c r="G41" s="420"/>
      <c r="H41" s="416"/>
      <c r="I41" s="419"/>
    </row>
    <row r="42" spans="1:9" ht="19.5" customHeight="1" x14ac:dyDescent="0.25">
      <c r="A42" s="416"/>
      <c r="B42" s="419" t="s">
        <v>515</v>
      </c>
      <c r="C42" s="415"/>
      <c r="D42" s="418" t="s">
        <v>516</v>
      </c>
      <c r="F42" s="416"/>
      <c r="G42" s="419" t="s">
        <v>517</v>
      </c>
      <c r="H42" s="415"/>
      <c r="I42" s="418" t="s">
        <v>518</v>
      </c>
    </row>
    <row r="43" spans="1:9" ht="19.5" customHeight="1" x14ac:dyDescent="0.25">
      <c r="A43" s="416"/>
      <c r="B43" s="419"/>
      <c r="C43" s="416"/>
      <c r="D43" s="419"/>
      <c r="F43" s="416"/>
      <c r="G43" s="419"/>
      <c r="H43" s="416"/>
      <c r="I43" s="419"/>
    </row>
    <row r="44" spans="1:9" ht="19.5" customHeight="1" x14ac:dyDescent="0.25">
      <c r="A44" s="416"/>
      <c r="B44" s="419"/>
      <c r="C44" s="416"/>
      <c r="D44" s="419"/>
      <c r="F44" s="416"/>
      <c r="G44" s="419"/>
      <c r="H44" s="416"/>
      <c r="I44" s="419"/>
    </row>
    <row r="45" spans="1:9" ht="19.5" customHeight="1" thickBot="1" x14ac:dyDescent="0.3">
      <c r="A45" s="417"/>
      <c r="B45" s="420"/>
      <c r="C45" s="417"/>
      <c r="D45" s="420"/>
      <c r="F45" s="417"/>
      <c r="G45" s="420"/>
      <c r="H45" s="417"/>
      <c r="I45" s="420"/>
    </row>
    <row r="46" spans="1:9" ht="19.5" customHeight="1" x14ac:dyDescent="0.25">
      <c r="A46" s="415"/>
      <c r="B46" s="418" t="s">
        <v>519</v>
      </c>
      <c r="C46" s="416"/>
      <c r="D46" s="419" t="s">
        <v>520</v>
      </c>
      <c r="F46" s="415"/>
      <c r="G46" s="418" t="s">
        <v>521</v>
      </c>
      <c r="H46" s="416"/>
      <c r="I46" s="419" t="s">
        <v>522</v>
      </c>
    </row>
    <row r="47" spans="1:9" ht="19.5" customHeight="1" x14ac:dyDescent="0.25">
      <c r="A47" s="416"/>
      <c r="B47" s="419"/>
      <c r="C47" s="416"/>
      <c r="D47" s="419"/>
      <c r="F47" s="416"/>
      <c r="G47" s="419"/>
      <c r="H47" s="416"/>
      <c r="I47" s="419"/>
    </row>
    <row r="48" spans="1:9" ht="19.5" customHeight="1" x14ac:dyDescent="0.25">
      <c r="A48" s="416"/>
      <c r="B48" s="419"/>
      <c r="C48" s="416"/>
      <c r="D48" s="419"/>
      <c r="F48" s="416"/>
      <c r="G48" s="419"/>
      <c r="H48" s="416"/>
      <c r="I48" s="419"/>
    </row>
    <row r="49" spans="1:9" ht="19.5" customHeight="1" thickBot="1" x14ac:dyDescent="0.3">
      <c r="A49" s="417"/>
      <c r="B49" s="420"/>
      <c r="C49" s="417"/>
      <c r="D49" s="420"/>
      <c r="F49" s="417"/>
      <c r="G49" s="420"/>
      <c r="H49" s="417"/>
      <c r="I49" s="420"/>
    </row>
    <row r="50" spans="1:9" ht="19.5" customHeight="1" x14ac:dyDescent="0.25">
      <c r="A50" s="415"/>
      <c r="B50" s="418" t="s">
        <v>523</v>
      </c>
      <c r="C50" s="415"/>
      <c r="D50" s="418" t="s">
        <v>524</v>
      </c>
      <c r="F50" s="416"/>
      <c r="G50" s="419" t="s">
        <v>525</v>
      </c>
      <c r="H50" s="415"/>
      <c r="I50" s="418" t="s">
        <v>526</v>
      </c>
    </row>
    <row r="51" spans="1:9" ht="19.5" customHeight="1" x14ac:dyDescent="0.25">
      <c r="A51" s="416"/>
      <c r="B51" s="419"/>
      <c r="C51" s="416"/>
      <c r="D51" s="419"/>
      <c r="F51" s="416"/>
      <c r="G51" s="419"/>
      <c r="H51" s="416"/>
      <c r="I51" s="419"/>
    </row>
    <row r="52" spans="1:9" ht="19.5" customHeight="1" x14ac:dyDescent="0.25">
      <c r="A52" s="416"/>
      <c r="B52" s="419"/>
      <c r="C52" s="416"/>
      <c r="D52" s="419"/>
      <c r="F52" s="416"/>
      <c r="G52" s="419"/>
      <c r="H52" s="416"/>
      <c r="I52" s="419"/>
    </row>
    <row r="53" spans="1:9" ht="19.5" customHeight="1" thickBot="1" x14ac:dyDescent="0.3">
      <c r="A53" s="417"/>
      <c r="B53" s="420"/>
      <c r="C53" s="416"/>
      <c r="D53" s="419"/>
      <c r="F53" s="417"/>
      <c r="G53" s="420"/>
      <c r="H53" s="416"/>
      <c r="I53" s="419"/>
    </row>
    <row r="54" spans="1:9" ht="19.5" customHeight="1" x14ac:dyDescent="0.25">
      <c r="A54" s="416"/>
      <c r="B54" s="419" t="s">
        <v>527</v>
      </c>
      <c r="C54" s="415"/>
      <c r="D54" s="418" t="s">
        <v>528</v>
      </c>
      <c r="F54" s="416"/>
      <c r="G54" s="419" t="s">
        <v>529</v>
      </c>
      <c r="H54" s="415"/>
      <c r="I54" s="418" t="s">
        <v>530</v>
      </c>
    </row>
    <row r="55" spans="1:9" ht="19.5" customHeight="1" x14ac:dyDescent="0.25">
      <c r="A55" s="416"/>
      <c r="B55" s="419"/>
      <c r="C55" s="416"/>
      <c r="D55" s="419"/>
      <c r="F55" s="416"/>
      <c r="G55" s="419"/>
      <c r="H55" s="416"/>
      <c r="I55" s="419"/>
    </row>
    <row r="56" spans="1:9" ht="19.5" customHeight="1" x14ac:dyDescent="0.25">
      <c r="A56" s="416"/>
      <c r="B56" s="419"/>
      <c r="C56" s="416"/>
      <c r="D56" s="419"/>
      <c r="F56" s="416"/>
      <c r="G56" s="419"/>
      <c r="H56" s="416"/>
      <c r="I56" s="419"/>
    </row>
    <row r="57" spans="1:9" ht="19.5" customHeight="1" thickBot="1" x14ac:dyDescent="0.3">
      <c r="A57" s="417"/>
      <c r="B57" s="420"/>
      <c r="C57" s="417"/>
      <c r="D57" s="420"/>
      <c r="F57" s="417"/>
      <c r="G57" s="420"/>
      <c r="H57" s="417"/>
      <c r="I57" s="420"/>
    </row>
    <row r="58" spans="1:9" ht="19.5" customHeight="1" x14ac:dyDescent="0.25">
      <c r="A58" s="415"/>
      <c r="B58" s="418" t="s">
        <v>531</v>
      </c>
      <c r="C58" s="416"/>
      <c r="D58" s="419" t="s">
        <v>532</v>
      </c>
      <c r="F58" s="416"/>
      <c r="G58" s="419" t="s">
        <v>533</v>
      </c>
      <c r="H58" s="416"/>
      <c r="I58" s="419" t="s">
        <v>534</v>
      </c>
    </row>
    <row r="59" spans="1:9" ht="19.5" customHeight="1" x14ac:dyDescent="0.25">
      <c r="A59" s="416"/>
      <c r="B59" s="419"/>
      <c r="C59" s="416"/>
      <c r="D59" s="419"/>
      <c r="F59" s="416"/>
      <c r="G59" s="419"/>
      <c r="H59" s="416"/>
      <c r="I59" s="419"/>
    </row>
    <row r="60" spans="1:9" ht="19.5" customHeight="1" x14ac:dyDescent="0.25">
      <c r="A60" s="416"/>
      <c r="B60" s="419"/>
      <c r="C60" s="416"/>
      <c r="D60" s="419"/>
      <c r="F60" s="416"/>
      <c r="G60" s="419"/>
      <c r="H60" s="416"/>
      <c r="I60" s="419"/>
    </row>
    <row r="61" spans="1:9" ht="19.5" customHeight="1" thickBot="1" x14ac:dyDescent="0.3">
      <c r="A61" s="417"/>
      <c r="B61" s="420"/>
      <c r="C61" s="417"/>
      <c r="D61" s="420"/>
      <c r="F61" s="417"/>
      <c r="G61" s="420"/>
      <c r="H61" s="417"/>
      <c r="I61" s="420"/>
    </row>
    <row r="62" spans="1:9" ht="19.5" customHeight="1" x14ac:dyDescent="0.25">
      <c r="A62" s="415"/>
      <c r="B62" s="418"/>
      <c r="C62" s="415"/>
      <c r="D62" s="418" t="s">
        <v>535</v>
      </c>
      <c r="F62" s="416"/>
      <c r="G62" s="419" t="s">
        <v>536</v>
      </c>
      <c r="H62" s="415"/>
      <c r="I62" s="418" t="s">
        <v>537</v>
      </c>
    </row>
    <row r="63" spans="1:9" ht="19.5" customHeight="1" x14ac:dyDescent="0.25">
      <c r="A63" s="416"/>
      <c r="B63" s="419"/>
      <c r="C63" s="416"/>
      <c r="D63" s="419"/>
      <c r="F63" s="416"/>
      <c r="G63" s="419"/>
      <c r="H63" s="416"/>
      <c r="I63" s="419"/>
    </row>
    <row r="64" spans="1:9" ht="19.5" customHeight="1" x14ac:dyDescent="0.25">
      <c r="A64" s="416"/>
      <c r="B64" s="419"/>
      <c r="C64" s="416"/>
      <c r="D64" s="419"/>
      <c r="F64" s="416"/>
      <c r="G64" s="419"/>
      <c r="H64" s="416"/>
      <c r="I64" s="419"/>
    </row>
    <row r="65" spans="1:9" ht="19.5" customHeight="1" thickBot="1" x14ac:dyDescent="0.3">
      <c r="A65" s="417"/>
      <c r="B65" s="420"/>
      <c r="C65" s="417"/>
      <c r="D65" s="420"/>
      <c r="F65" s="417"/>
      <c r="G65" s="420"/>
      <c r="H65" s="416"/>
      <c r="I65" s="419"/>
    </row>
    <row r="66" spans="1:9" ht="19.5" customHeight="1" x14ac:dyDescent="0.25">
      <c r="F66" s="416"/>
      <c r="G66" s="419" t="s">
        <v>538</v>
      </c>
      <c r="H66" s="415"/>
      <c r="I66" s="418" t="s">
        <v>539</v>
      </c>
    </row>
    <row r="67" spans="1:9" ht="19.5" customHeight="1" x14ac:dyDescent="0.25">
      <c r="F67" s="416"/>
      <c r="G67" s="419"/>
      <c r="H67" s="416"/>
      <c r="I67" s="419"/>
    </row>
    <row r="68" spans="1:9" ht="19.5" customHeight="1" x14ac:dyDescent="0.25">
      <c r="F68" s="416"/>
      <c r="G68" s="419"/>
      <c r="H68" s="416"/>
      <c r="I68" s="419"/>
    </row>
    <row r="69" spans="1:9" ht="19.5" customHeight="1" thickBot="1" x14ac:dyDescent="0.3">
      <c r="F69" s="417"/>
      <c r="G69" s="420"/>
      <c r="H69" s="417"/>
      <c r="I69" s="420"/>
    </row>
    <row r="70" spans="1:9" ht="19.5" customHeight="1" x14ac:dyDescent="0.25">
      <c r="F70" s="416"/>
      <c r="G70" s="419" t="s">
        <v>540</v>
      </c>
      <c r="H70" s="416"/>
      <c r="I70" s="419" t="s">
        <v>541</v>
      </c>
    </row>
    <row r="71" spans="1:9" ht="19.5" customHeight="1" x14ac:dyDescent="0.25">
      <c r="F71" s="416"/>
      <c r="G71" s="419"/>
      <c r="H71" s="416"/>
      <c r="I71" s="419"/>
    </row>
    <row r="72" spans="1:9" ht="19.5" customHeight="1" x14ac:dyDescent="0.25">
      <c r="F72" s="416"/>
      <c r="G72" s="419"/>
      <c r="H72" s="416"/>
      <c r="I72" s="419"/>
    </row>
    <row r="73" spans="1:9" ht="19.5" customHeight="1" thickBot="1" x14ac:dyDescent="0.3">
      <c r="F73" s="417"/>
      <c r="G73" s="420"/>
      <c r="H73" s="417"/>
      <c r="I73" s="420"/>
    </row>
    <row r="74" spans="1:9" ht="19.5" customHeight="1" x14ac:dyDescent="0.25">
      <c r="F74" s="416"/>
      <c r="G74" s="419" t="s">
        <v>542</v>
      </c>
      <c r="H74" s="415"/>
      <c r="I74" s="418" t="s">
        <v>543</v>
      </c>
    </row>
    <row r="75" spans="1:9" ht="19.5" customHeight="1" x14ac:dyDescent="0.25">
      <c r="F75" s="416"/>
      <c r="G75" s="419"/>
      <c r="H75" s="416"/>
      <c r="I75" s="419"/>
    </row>
    <row r="76" spans="1:9" ht="19.5" customHeight="1" x14ac:dyDescent="0.25">
      <c r="F76" s="416"/>
      <c r="G76" s="419"/>
      <c r="H76" s="416"/>
      <c r="I76" s="419"/>
    </row>
    <row r="77" spans="1:9" ht="19.5" customHeight="1" thickBot="1" x14ac:dyDescent="0.3">
      <c r="F77" s="417"/>
      <c r="G77" s="420"/>
      <c r="H77" s="416"/>
      <c r="I77" s="419"/>
    </row>
    <row r="78" spans="1:9" ht="19.5" customHeight="1" x14ac:dyDescent="0.25">
      <c r="F78" s="415"/>
      <c r="G78" s="418"/>
      <c r="H78" s="415"/>
      <c r="I78" s="418" t="s">
        <v>544</v>
      </c>
    </row>
    <row r="79" spans="1:9" ht="19.5" customHeight="1" x14ac:dyDescent="0.25">
      <c r="F79" s="416"/>
      <c r="G79" s="419"/>
      <c r="H79" s="416"/>
      <c r="I79" s="419"/>
    </row>
    <row r="80" spans="1:9" ht="19.5" customHeight="1" x14ac:dyDescent="0.25">
      <c r="F80" s="416"/>
      <c r="G80" s="419"/>
      <c r="H80" s="416"/>
      <c r="I80" s="419"/>
    </row>
    <row r="81" spans="6:9" ht="19.5" customHeight="1" thickBot="1" x14ac:dyDescent="0.3">
      <c r="F81" s="417"/>
      <c r="G81" s="420"/>
      <c r="H81" s="417"/>
      <c r="I81" s="420"/>
    </row>
    <row r="82" spans="6:9" ht="19.5" customHeight="1" x14ac:dyDescent="0.25">
      <c r="F82" s="415"/>
      <c r="G82" s="418"/>
      <c r="H82" s="416"/>
      <c r="I82" s="419" t="s">
        <v>545</v>
      </c>
    </row>
    <row r="83" spans="6:9" ht="19.5" customHeight="1" x14ac:dyDescent="0.25">
      <c r="F83" s="416"/>
      <c r="G83" s="419"/>
      <c r="H83" s="416"/>
      <c r="I83" s="419"/>
    </row>
    <row r="84" spans="6:9" ht="19.5" customHeight="1" x14ac:dyDescent="0.25">
      <c r="F84" s="416"/>
      <c r="G84" s="419"/>
      <c r="H84" s="416"/>
      <c r="I84" s="419"/>
    </row>
    <row r="85" spans="6:9" ht="19.5" customHeight="1" thickBot="1" x14ac:dyDescent="0.3">
      <c r="F85" s="417"/>
      <c r="G85" s="420"/>
      <c r="H85" s="417"/>
      <c r="I85" s="420"/>
    </row>
    <row r="86" spans="6:9" ht="19.5" customHeight="1" x14ac:dyDescent="0.25"/>
    <row r="87" spans="6:9" ht="19.5" customHeight="1" x14ac:dyDescent="0.25"/>
    <row r="88" spans="6:9" ht="19.5" customHeight="1" x14ac:dyDescent="0.25"/>
    <row r="89" spans="6:9" ht="19.5" customHeight="1" x14ac:dyDescent="0.25"/>
    <row r="90" spans="6:9" ht="19.5" customHeight="1" x14ac:dyDescent="0.25"/>
    <row r="91" spans="6:9" ht="19.5" customHeight="1" x14ac:dyDescent="0.25"/>
    <row r="92" spans="6:9" ht="19.5" customHeight="1" x14ac:dyDescent="0.25"/>
    <row r="93" spans="6:9" ht="19.5" customHeight="1" x14ac:dyDescent="0.25"/>
    <row r="94" spans="6:9" ht="19.5" customHeight="1" x14ac:dyDescent="0.25"/>
    <row r="95" spans="6:9" ht="19.5" customHeight="1" x14ac:dyDescent="0.25"/>
    <row r="96" spans="6:9" ht="19.5" customHeight="1" x14ac:dyDescent="0.25"/>
    <row r="97" ht="19.5" customHeight="1" x14ac:dyDescent="0.25"/>
    <row r="98" ht="19.5" customHeight="1" x14ac:dyDescent="0.25"/>
    <row r="99" ht="19.5" customHeight="1" x14ac:dyDescent="0.25"/>
    <row r="100" ht="19.5" customHeight="1" x14ac:dyDescent="0.25"/>
    <row r="101" ht="19.5" customHeight="1" x14ac:dyDescent="0.25"/>
    <row r="102" ht="19.5" customHeight="1" x14ac:dyDescent="0.25"/>
    <row r="103" ht="19.5" customHeight="1" x14ac:dyDescent="0.25"/>
    <row r="104" ht="19.5" customHeight="1" x14ac:dyDescent="0.25"/>
    <row r="105" ht="19.5" customHeight="1" x14ac:dyDescent="0.25"/>
    <row r="106" ht="19.5" customHeight="1" x14ac:dyDescent="0.25"/>
    <row r="107" ht="19.5" customHeight="1" x14ac:dyDescent="0.25"/>
    <row r="108" ht="19.5" customHeight="1" x14ac:dyDescent="0.25"/>
    <row r="109" ht="19.5" customHeight="1" x14ac:dyDescent="0.25"/>
    <row r="110" ht="19.5" customHeight="1" x14ac:dyDescent="0.25"/>
    <row r="111" ht="19.5" customHeight="1" x14ac:dyDescent="0.25"/>
    <row r="112" ht="19.5" customHeight="1" x14ac:dyDescent="0.25"/>
    <row r="113" ht="19.5" customHeight="1" x14ac:dyDescent="0.25"/>
    <row r="114" ht="19.5" customHeight="1" x14ac:dyDescent="0.25"/>
    <row r="115" ht="19.5" customHeight="1" x14ac:dyDescent="0.25"/>
    <row r="116" ht="19.5" customHeight="1" x14ac:dyDescent="0.25"/>
    <row r="117" ht="19.5" customHeight="1" x14ac:dyDescent="0.25"/>
    <row r="118" ht="19.5" customHeight="1" x14ac:dyDescent="0.25"/>
    <row r="119" ht="19.5" customHeight="1" x14ac:dyDescent="0.25"/>
    <row r="120" ht="19.5" customHeight="1" x14ac:dyDescent="0.25"/>
    <row r="121" ht="19.5" customHeight="1" x14ac:dyDescent="0.25"/>
    <row r="122" ht="19.5" customHeight="1" x14ac:dyDescent="0.25"/>
    <row r="123" ht="19.5" customHeight="1" x14ac:dyDescent="0.25"/>
    <row r="124" ht="19.5" customHeight="1" x14ac:dyDescent="0.25"/>
    <row r="125" ht="19.5" customHeight="1" x14ac:dyDescent="0.25"/>
    <row r="126" ht="19.5" customHeight="1" x14ac:dyDescent="0.25"/>
    <row r="127" ht="19.5" customHeight="1" x14ac:dyDescent="0.25"/>
    <row r="128" ht="19.5" customHeight="1" x14ac:dyDescent="0.25"/>
    <row r="129" ht="19.5" customHeight="1" x14ac:dyDescent="0.25"/>
    <row r="130" ht="19.5" customHeight="1" x14ac:dyDescent="0.25"/>
    <row r="131" ht="19.5" customHeight="1" x14ac:dyDescent="0.25"/>
    <row r="132" ht="19.5" customHeight="1" x14ac:dyDescent="0.25"/>
    <row r="133" ht="19.5" customHeight="1" x14ac:dyDescent="0.25"/>
    <row r="134" ht="19.5" customHeight="1" x14ac:dyDescent="0.25"/>
    <row r="135" ht="19.5" customHeight="1" x14ac:dyDescent="0.25"/>
    <row r="136" ht="19.5" customHeight="1" x14ac:dyDescent="0.25"/>
    <row r="137" ht="19.5" customHeight="1" x14ac:dyDescent="0.25"/>
    <row r="138" ht="19.5" customHeight="1" x14ac:dyDescent="0.25"/>
    <row r="139" ht="19.5" customHeight="1" x14ac:dyDescent="0.25"/>
    <row r="140" ht="19.5" customHeight="1" x14ac:dyDescent="0.25"/>
    <row r="141" ht="19.5" customHeight="1" x14ac:dyDescent="0.25"/>
    <row r="142" ht="19.5" customHeight="1" x14ac:dyDescent="0.25"/>
    <row r="143" ht="19.5" customHeight="1" x14ac:dyDescent="0.25"/>
    <row r="144" ht="19.5" customHeight="1" x14ac:dyDescent="0.25"/>
    <row r="145" ht="19.5" customHeight="1" x14ac:dyDescent="0.25"/>
    <row r="146" ht="19.5" customHeight="1" x14ac:dyDescent="0.25"/>
  </sheetData>
  <mergeCells count="145">
    <mergeCell ref="A1:I1"/>
    <mergeCell ref="A2:C2"/>
    <mergeCell ref="D2:I2"/>
    <mergeCell ref="A3:C3"/>
    <mergeCell ref="D3:I3"/>
    <mergeCell ref="A6:A9"/>
    <mergeCell ref="B6:B9"/>
    <mergeCell ref="C6:C9"/>
    <mergeCell ref="D6:D9"/>
    <mergeCell ref="F6:F9"/>
    <mergeCell ref="G6:G9"/>
    <mergeCell ref="H6:H9"/>
    <mergeCell ref="I6:I9"/>
    <mergeCell ref="A10:A13"/>
    <mergeCell ref="B10:B13"/>
    <mergeCell ref="C10:C13"/>
    <mergeCell ref="D10:D13"/>
    <mergeCell ref="F10:F13"/>
    <mergeCell ref="G10:G13"/>
    <mergeCell ref="H10:H13"/>
    <mergeCell ref="I10:I13"/>
    <mergeCell ref="A14:A17"/>
    <mergeCell ref="B14:B17"/>
    <mergeCell ref="C14:C17"/>
    <mergeCell ref="D14:D17"/>
    <mergeCell ref="F14:F17"/>
    <mergeCell ref="G14:G17"/>
    <mergeCell ref="H14:H17"/>
    <mergeCell ref="I14:I17"/>
    <mergeCell ref="H18:H21"/>
    <mergeCell ref="I18:I21"/>
    <mergeCell ref="A22:A25"/>
    <mergeCell ref="B22:B25"/>
    <mergeCell ref="C22:C25"/>
    <mergeCell ref="D22:D25"/>
    <mergeCell ref="F22:F25"/>
    <mergeCell ref="G22:G25"/>
    <mergeCell ref="H22:H25"/>
    <mergeCell ref="I22:I25"/>
    <mergeCell ref="A18:A21"/>
    <mergeCell ref="B18:B21"/>
    <mergeCell ref="C18:C21"/>
    <mergeCell ref="D18:D21"/>
    <mergeCell ref="F18:F21"/>
    <mergeCell ref="G18:G21"/>
    <mergeCell ref="H26:H29"/>
    <mergeCell ref="I26:I29"/>
    <mergeCell ref="A30:A33"/>
    <mergeCell ref="B30:B33"/>
    <mergeCell ref="C30:C33"/>
    <mergeCell ref="D30:D33"/>
    <mergeCell ref="F30:F33"/>
    <mergeCell ref="G30:G33"/>
    <mergeCell ref="H30:H33"/>
    <mergeCell ref="I30:I33"/>
    <mergeCell ref="A26:A29"/>
    <mergeCell ref="B26:B29"/>
    <mergeCell ref="C26:C29"/>
    <mergeCell ref="D26:D29"/>
    <mergeCell ref="F26:F29"/>
    <mergeCell ref="G26:G29"/>
    <mergeCell ref="H34:H37"/>
    <mergeCell ref="I34:I37"/>
    <mergeCell ref="A38:A41"/>
    <mergeCell ref="B38:B41"/>
    <mergeCell ref="C38:C41"/>
    <mergeCell ref="D38:D41"/>
    <mergeCell ref="F38:F41"/>
    <mergeCell ref="G38:G41"/>
    <mergeCell ref="H38:H41"/>
    <mergeCell ref="I38:I41"/>
    <mergeCell ref="A34:A37"/>
    <mergeCell ref="B34:B37"/>
    <mergeCell ref="C34:C37"/>
    <mergeCell ref="D34:D37"/>
    <mergeCell ref="F34:F37"/>
    <mergeCell ref="G34:G37"/>
    <mergeCell ref="H42:H45"/>
    <mergeCell ref="I42:I45"/>
    <mergeCell ref="A46:A49"/>
    <mergeCell ref="B46:B49"/>
    <mergeCell ref="C46:C49"/>
    <mergeCell ref="D46:D49"/>
    <mergeCell ref="F46:F49"/>
    <mergeCell ref="G46:G49"/>
    <mergeCell ref="H46:H49"/>
    <mergeCell ref="I46:I49"/>
    <mergeCell ref="A42:A45"/>
    <mergeCell ref="B42:B45"/>
    <mergeCell ref="C42:C45"/>
    <mergeCell ref="D42:D45"/>
    <mergeCell ref="F42:F45"/>
    <mergeCell ref="G42:G45"/>
    <mergeCell ref="H50:H53"/>
    <mergeCell ref="I50:I53"/>
    <mergeCell ref="A54:A57"/>
    <mergeCell ref="B54:B57"/>
    <mergeCell ref="C54:C57"/>
    <mergeCell ref="D54:D57"/>
    <mergeCell ref="F54:F57"/>
    <mergeCell ref="G54:G57"/>
    <mergeCell ref="H54:H57"/>
    <mergeCell ref="I54:I57"/>
    <mergeCell ref="A50:A53"/>
    <mergeCell ref="B50:B53"/>
    <mergeCell ref="C50:C53"/>
    <mergeCell ref="D50:D53"/>
    <mergeCell ref="F50:F53"/>
    <mergeCell ref="G50:G53"/>
    <mergeCell ref="A62:A65"/>
    <mergeCell ref="B62:B65"/>
    <mergeCell ref="C62:C65"/>
    <mergeCell ref="D62:D65"/>
    <mergeCell ref="F62:F65"/>
    <mergeCell ref="G62:G65"/>
    <mergeCell ref="H62:H65"/>
    <mergeCell ref="I62:I65"/>
    <mergeCell ref="A58:A61"/>
    <mergeCell ref="B58:B61"/>
    <mergeCell ref="C58:C61"/>
    <mergeCell ref="D58:D61"/>
    <mergeCell ref="F58:F61"/>
    <mergeCell ref="G58:G61"/>
    <mergeCell ref="F66:F69"/>
    <mergeCell ref="G66:G69"/>
    <mergeCell ref="H66:H69"/>
    <mergeCell ref="I66:I69"/>
    <mergeCell ref="F70:F73"/>
    <mergeCell ref="G70:G73"/>
    <mergeCell ref="H70:H73"/>
    <mergeCell ref="I70:I73"/>
    <mergeCell ref="H58:H61"/>
    <mergeCell ref="I58:I61"/>
    <mergeCell ref="F82:F85"/>
    <mergeCell ref="G82:G85"/>
    <mergeCell ref="H82:H85"/>
    <mergeCell ref="I82:I85"/>
    <mergeCell ref="F74:F77"/>
    <mergeCell ref="G74:G77"/>
    <mergeCell ref="H74:H77"/>
    <mergeCell ref="I74:I77"/>
    <mergeCell ref="F78:F81"/>
    <mergeCell ref="G78:G81"/>
    <mergeCell ref="H78:H81"/>
    <mergeCell ref="I78:I81"/>
  </mergeCells>
  <hyperlinks>
    <hyperlink ref="D2" r:id="rId1" xr:uid="{00000000-0004-0000-0100-000000000000}"/>
    <hyperlink ref="D3" r:id="rId2" xr:uid="{00000000-0004-0000-0100-000001000000}"/>
  </hyperlinks>
  <pageMargins left="0.7" right="0.7" top="0.75" bottom="0.75" header="0.3" footer="0.3"/>
  <pageSetup paperSize="9" scale="43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ДЛЯ ДЕТЕЙ</vt:lpstr>
      <vt:lpstr>ЦВЕТОВАЯ КАРТА</vt:lpstr>
      <vt:lpstr>'ДЛЯ ДЕТЕЙ'!Область_печати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Bayali</dc:creator>
  <cp:lastModifiedBy>maksa</cp:lastModifiedBy>
  <dcterms:created xsi:type="dcterms:W3CDTF">2021-06-28T09:44:25Z</dcterms:created>
  <dcterms:modified xsi:type="dcterms:W3CDTF">2022-11-01T04:44:23Z</dcterms:modified>
</cp:coreProperties>
</file>